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8F0920-F491-4B11-AB17-552A7756240A}" xr6:coauthVersionLast="46" xr6:coauthVersionMax="46" xr10:uidLastSave="{00000000-0000-0000-0000-000000000000}"/>
  <bookViews>
    <workbookView xWindow="-120" yWindow="-120" windowWidth="29040" windowHeight="15840" tabRatio="977" firstSheet="3" activeTab="3" xr2:uid="{00000000-000D-0000-FFFF-FFFF00000000}"/>
  </bookViews>
  <sheets>
    <sheet name="세입" sheetId="9" state="hidden" r:id="rId1"/>
    <sheet name="세출 " sheetId="14" state="hidden" r:id="rId2"/>
    <sheet name="예산증감사유" sheetId="8" state="hidden" r:id="rId3"/>
    <sheet name="1후원금수입" sheetId="46" r:id="rId4"/>
    <sheet name="2.후원금품수입명세서" sheetId="28" r:id="rId5"/>
    <sheet name="3.후원금사용명세서" sheetId="48" r:id="rId6"/>
    <sheet name="4.후원품사용명세서" sheetId="30" r:id="rId7"/>
    <sheet name="5.후원금전용계좌" sheetId="50" r:id="rId8"/>
  </sheets>
  <definedNames>
    <definedName name="_xlnm.Print_Area" localSheetId="3">'1후원금수입'!$A$1:$L$32</definedName>
    <definedName name="_xlnm.Print_Area" localSheetId="4">'2.후원금품수입명세서'!$A$1:$O$22</definedName>
    <definedName name="_xlnm.Print_Area" localSheetId="5">'3.후원금사용명세서'!$A$1:$G$30</definedName>
    <definedName name="_xlnm.Print_Area" localSheetId="6">'4.후원품사용명세서'!$A$1:$I$22</definedName>
    <definedName name="_xlnm.Print_Area" localSheetId="7">'5.후원금전용계좌'!$A$1:$F$53</definedName>
    <definedName name="_xlnm.Print_Area" localSheetId="0">세입!$A$1:$J$29</definedName>
    <definedName name="_xlnm.Print_Area" localSheetId="1">'세출 '!$A$1:$L$262</definedName>
  </definedNames>
  <calcPr calcId="191029"/>
</workbook>
</file>

<file path=xl/calcChain.xml><?xml version="1.0" encoding="utf-8"?>
<calcChain xmlns="http://schemas.openxmlformats.org/spreadsheetml/2006/main">
  <c r="D53" i="50" l="1"/>
  <c r="C53" i="50"/>
  <c r="E46" i="50"/>
  <c r="E47" i="50" s="1"/>
  <c r="E48" i="50" s="1"/>
  <c r="E49" i="50" s="1"/>
  <c r="E50" i="50" s="1"/>
  <c r="E51" i="50" s="1"/>
  <c r="E52" i="50" s="1"/>
  <c r="D40" i="50"/>
  <c r="C40" i="50"/>
  <c r="D30" i="48"/>
  <c r="K32" i="46"/>
  <c r="E10" i="50" l="1"/>
  <c r="E11" i="50" s="1"/>
  <c r="E12" i="50" s="1"/>
  <c r="E13" i="50" s="1"/>
  <c r="E14" i="50" s="1"/>
  <c r="E15" i="50" s="1"/>
  <c r="E16" i="50" s="1"/>
  <c r="E17" i="50" s="1"/>
  <c r="E18" i="50" s="1"/>
  <c r="E19" i="50" s="1"/>
  <c r="E20" i="50" s="1"/>
  <c r="E21" i="50" s="1"/>
  <c r="E22" i="50" s="1"/>
  <c r="E23" i="50" s="1"/>
  <c r="E24" i="50" s="1"/>
  <c r="E25" i="50" s="1"/>
  <c r="E26" i="50" s="1"/>
  <c r="E27" i="50" s="1"/>
  <c r="E28" i="50" s="1"/>
  <c r="E29" i="50" s="1"/>
  <c r="E30" i="50" l="1"/>
  <c r="E32" i="50" s="1"/>
  <c r="E33" i="50" s="1"/>
  <c r="E34" i="50" s="1"/>
  <c r="E35" i="50" s="1"/>
  <c r="E36" i="50" s="1"/>
  <c r="E37" i="50" s="1"/>
  <c r="E38" i="50" s="1"/>
  <c r="E39" i="50" s="1"/>
  <c r="H22" i="30" l="1"/>
  <c r="N22" i="28" l="1"/>
  <c r="D26" i="8" l="1"/>
  <c r="D23" i="8"/>
  <c r="D22" i="8" s="1"/>
  <c r="E21" i="8"/>
  <c r="D21" i="8"/>
  <c r="D20" i="8"/>
  <c r="D19" i="8" s="1"/>
  <c r="E18" i="9"/>
  <c r="F18" i="9" s="1"/>
  <c r="G18" i="9" s="1"/>
  <c r="D18" i="9"/>
  <c r="F20" i="9"/>
  <c r="L166" i="14"/>
  <c r="F166" i="14" s="1"/>
  <c r="D48" i="14"/>
  <c r="L252" i="14"/>
  <c r="F252" i="14" s="1"/>
  <c r="G252" i="14" s="1"/>
  <c r="H252" i="14" s="1"/>
  <c r="D18" i="8"/>
  <c r="D13" i="8"/>
  <c r="D12" i="8"/>
  <c r="D11" i="8" s="1"/>
  <c r="D10" i="8"/>
  <c r="D9" i="8"/>
  <c r="D8" i="8" s="1"/>
  <c r="E18" i="8"/>
  <c r="E17" i="8"/>
  <c r="E16" i="8" s="1"/>
  <c r="E15" i="8" s="1"/>
  <c r="E10" i="8"/>
  <c r="F10" i="8" s="1"/>
  <c r="G10" i="8" s="1"/>
  <c r="E9" i="8"/>
  <c r="E8" i="8" s="1"/>
  <c r="D76" i="8"/>
  <c r="D75" i="8" s="1"/>
  <c r="D70" i="8"/>
  <c r="D64" i="8"/>
  <c r="D63" i="8"/>
  <c r="D62" i="8" s="1"/>
  <c r="D60" i="8"/>
  <c r="D59" i="8"/>
  <c r="D52" i="8"/>
  <c r="D51" i="8"/>
  <c r="D50" i="8"/>
  <c r="D49" i="8"/>
  <c r="D46" i="8"/>
  <c r="D44" i="8"/>
  <c r="D43" i="8" s="1"/>
  <c r="D42" i="8"/>
  <c r="D41" i="8"/>
  <c r="D40" i="8"/>
  <c r="D39" i="8"/>
  <c r="D38" i="8"/>
  <c r="D37" i="8"/>
  <c r="D36" i="8"/>
  <c r="D35" i="8" s="1"/>
  <c r="E64" i="8"/>
  <c r="F47" i="14"/>
  <c r="G47" i="14" s="1"/>
  <c r="H47" i="14" s="1"/>
  <c r="E46" i="8"/>
  <c r="F44" i="14"/>
  <c r="G44" i="14" s="1"/>
  <c r="H44" i="14" s="1"/>
  <c r="L245" i="14"/>
  <c r="D244" i="14"/>
  <c r="J18" i="9"/>
  <c r="F19" i="9"/>
  <c r="G19" i="9" s="1"/>
  <c r="D8" i="14"/>
  <c r="L9" i="14"/>
  <c r="F9" i="14" s="1"/>
  <c r="L17" i="14"/>
  <c r="F17" i="14" s="1"/>
  <c r="G17" i="14" s="1"/>
  <c r="H17" i="14" s="1"/>
  <c r="L23" i="14"/>
  <c r="F23" i="14" s="1"/>
  <c r="G23" i="14" s="1"/>
  <c r="H23" i="14" s="1"/>
  <c r="F26" i="14"/>
  <c r="G26" i="14" s="1"/>
  <c r="H26" i="14" s="1"/>
  <c r="E39" i="8"/>
  <c r="F27" i="14"/>
  <c r="G27" i="14" s="1"/>
  <c r="H27" i="14" s="1"/>
  <c r="E41" i="8"/>
  <c r="L33" i="14"/>
  <c r="F33" i="14" s="1"/>
  <c r="G33" i="14" s="1"/>
  <c r="H33" i="14" s="1"/>
  <c r="L39" i="14"/>
  <c r="F39" i="14" s="1"/>
  <c r="G39" i="14" s="1"/>
  <c r="H39" i="14" s="1"/>
  <c r="L43" i="14"/>
  <c r="F43" i="14"/>
  <c r="G43" i="14" s="1"/>
  <c r="H43" i="14" s="1"/>
  <c r="G45" i="14"/>
  <c r="H45" i="14" s="1"/>
  <c r="L49" i="14"/>
  <c r="F49" i="14" s="1"/>
  <c r="G49" i="14" s="1"/>
  <c r="H49" i="14" s="1"/>
  <c r="L57" i="14"/>
  <c r="F57" i="14" s="1"/>
  <c r="G57" i="14" s="1"/>
  <c r="H57" i="14" s="1"/>
  <c r="L64" i="14"/>
  <c r="F64" i="14" s="1"/>
  <c r="G64" i="14" s="1"/>
  <c r="H64" i="14" s="1"/>
  <c r="L67" i="14"/>
  <c r="F67" i="14" s="1"/>
  <c r="G67" i="14" s="1"/>
  <c r="H67" i="14" s="1"/>
  <c r="L74" i="14"/>
  <c r="F74" i="14" s="1"/>
  <c r="L78" i="14"/>
  <c r="L82" i="14"/>
  <c r="F82" i="14" s="1"/>
  <c r="G82" i="14" s="1"/>
  <c r="H82" i="14" s="1"/>
  <c r="D93" i="14"/>
  <c r="E93" i="14"/>
  <c r="E92" i="14" s="1"/>
  <c r="E6" i="14" s="1"/>
  <c r="L95" i="14"/>
  <c r="L111" i="14"/>
  <c r="L127" i="14"/>
  <c r="L140" i="14"/>
  <c r="L156" i="14"/>
  <c r="G164" i="14"/>
  <c r="H164" i="14" s="1"/>
  <c r="D165" i="14"/>
  <c r="L199" i="14"/>
  <c r="O199" i="14" s="1"/>
  <c r="D229" i="14"/>
  <c r="L230" i="14"/>
  <c r="F230" i="14" s="1"/>
  <c r="F238" i="14"/>
  <c r="G238" i="14" s="1"/>
  <c r="H238" i="14" s="1"/>
  <c r="D247" i="14"/>
  <c r="L248" i="14"/>
  <c r="F248" i="14" s="1"/>
  <c r="D251" i="14"/>
  <c r="L259" i="14"/>
  <c r="F259" i="14" s="1"/>
  <c r="D8" i="9"/>
  <c r="E8" i="9"/>
  <c r="F9" i="9"/>
  <c r="G9" i="9" s="1"/>
  <c r="F10" i="9"/>
  <c r="G10" i="9" s="1"/>
  <c r="D11" i="9"/>
  <c r="F12" i="9"/>
  <c r="G12" i="9" s="1"/>
  <c r="E13" i="9"/>
  <c r="F13" i="9" s="1"/>
  <c r="G13" i="9" s="1"/>
  <c r="F14" i="9"/>
  <c r="G14" i="9" s="1"/>
  <c r="D15" i="9"/>
  <c r="E15" i="9"/>
  <c r="J15" i="9"/>
  <c r="F16" i="9"/>
  <c r="G16" i="9" s="1"/>
  <c r="F17" i="9"/>
  <c r="G17" i="9" s="1"/>
  <c r="D21" i="9"/>
  <c r="J21" i="9"/>
  <c r="E21" i="9" s="1"/>
  <c r="D27" i="9"/>
  <c r="E27" i="9"/>
  <c r="F27" i="9" s="1"/>
  <c r="G27" i="9" s="1"/>
  <c r="J27" i="9"/>
  <c r="F28" i="9"/>
  <c r="G28" i="9" s="1"/>
  <c r="F29" i="9"/>
  <c r="G245" i="14"/>
  <c r="F244" i="14"/>
  <c r="E72" i="8"/>
  <c r="E71" i="8" s="1"/>
  <c r="E60" i="8"/>
  <c r="E40" i="8"/>
  <c r="E67" i="8"/>
  <c r="D14" i="8"/>
  <c r="E49" i="8"/>
  <c r="E36" i="8"/>
  <c r="F36" i="8" s="1"/>
  <c r="G36" i="8" s="1"/>
  <c r="E50" i="8"/>
  <c r="E69" i="8"/>
  <c r="E68" i="8" s="1"/>
  <c r="E51" i="8"/>
  <c r="E52" i="8"/>
  <c r="E48" i="8"/>
  <c r="E47" i="8" s="1"/>
  <c r="E70" i="8"/>
  <c r="F70" i="8" s="1"/>
  <c r="G70" i="8" s="1"/>
  <c r="E59" i="8"/>
  <c r="E58" i="8" s="1"/>
  <c r="D72" i="8"/>
  <c r="D71" i="8" s="1"/>
  <c r="E23" i="8"/>
  <c r="E22" i="8" s="1"/>
  <c r="D77" i="8"/>
  <c r="E63" i="8"/>
  <c r="E62" i="8" s="1"/>
  <c r="D48" i="8"/>
  <c r="D47" i="8" s="1"/>
  <c r="E14" i="8"/>
  <c r="E37" i="8"/>
  <c r="F37" i="8" s="1"/>
  <c r="G37" i="8" s="1"/>
  <c r="D67" i="8"/>
  <c r="E42" i="8"/>
  <c r="D74" i="8"/>
  <c r="D73" i="8" s="1"/>
  <c r="E38" i="8"/>
  <c r="E76" i="8"/>
  <c r="E75" i="8" s="1"/>
  <c r="D45" i="8"/>
  <c r="E13" i="8"/>
  <c r="E66" i="8"/>
  <c r="E65" i="8" s="1"/>
  <c r="E12" i="8"/>
  <c r="E44" i="8"/>
  <c r="E43" i="8" s="1"/>
  <c r="E77" i="8"/>
  <c r="E20" i="8"/>
  <c r="D66" i="8"/>
  <c r="D65" i="8" s="1"/>
  <c r="D69" i="8"/>
  <c r="D68" i="8" s="1"/>
  <c r="D17" i="8"/>
  <c r="F17" i="8" s="1"/>
  <c r="G17" i="8" s="1"/>
  <c r="E45" i="8"/>
  <c r="E74" i="8"/>
  <c r="E26" i="8"/>
  <c r="F26" i="8" s="1"/>
  <c r="D25" i="8"/>
  <c r="E25" i="8"/>
  <c r="E24" i="8" s="1"/>
  <c r="D58" i="8"/>
  <c r="F15" i="9" l="1"/>
  <c r="G15" i="9" s="1"/>
  <c r="F48" i="8"/>
  <c r="G48" i="8" s="1"/>
  <c r="G244" i="14"/>
  <c r="F72" i="8"/>
  <c r="G72" i="8" s="1"/>
  <c r="F41" i="8"/>
  <c r="G41" i="8" s="1"/>
  <c r="E11" i="9"/>
  <c r="F39" i="8"/>
  <c r="G39" i="8" s="1"/>
  <c r="F9" i="8"/>
  <c r="G9" i="8" s="1"/>
  <c r="F11" i="9"/>
  <c r="G11" i="9" s="1"/>
  <c r="F20" i="8"/>
  <c r="G20" i="8" s="1"/>
  <c r="F51" i="8"/>
  <c r="G51" i="8" s="1"/>
  <c r="F21" i="9"/>
  <c r="G21" i="9" s="1"/>
  <c r="F229" i="14"/>
  <c r="G229" i="14" s="1"/>
  <c r="H229" i="14" s="1"/>
  <c r="D7" i="9"/>
  <c r="D6" i="9" s="1"/>
  <c r="D7" i="14"/>
  <c r="F247" i="14"/>
  <c r="G247" i="14" s="1"/>
  <c r="H247" i="14" s="1"/>
  <c r="G248" i="14"/>
  <c r="H248" i="14" s="1"/>
  <c r="G9" i="14"/>
  <c r="H9" i="14" s="1"/>
  <c r="F8" i="14"/>
  <c r="G230" i="14"/>
  <c r="H230" i="14" s="1"/>
  <c r="L8" i="14"/>
  <c r="F8" i="9"/>
  <c r="G8" i="9" s="1"/>
  <c r="F13" i="8"/>
  <c r="G13" i="8" s="1"/>
  <c r="F22" i="8"/>
  <c r="G22" i="8" s="1"/>
  <c r="F199" i="14"/>
  <c r="G199" i="14" s="1"/>
  <c r="H199" i="14" s="1"/>
  <c r="E22" i="9"/>
  <c r="F22" i="9" s="1"/>
  <c r="G22" i="9" s="1"/>
  <c r="D92" i="14"/>
  <c r="F94" i="14"/>
  <c r="E7" i="9"/>
  <c r="F45" i="8"/>
  <c r="G45" i="8" s="1"/>
  <c r="F42" i="8"/>
  <c r="G42" i="8" s="1"/>
  <c r="F50" i="8"/>
  <c r="G50" i="8" s="1"/>
  <c r="F64" i="8"/>
  <c r="G64" i="8" s="1"/>
  <c r="D7" i="8"/>
  <c r="F12" i="8"/>
  <c r="G12" i="8" s="1"/>
  <c r="F60" i="8"/>
  <c r="G60" i="8" s="1"/>
  <c r="F52" i="8"/>
  <c r="G52" i="8" s="1"/>
  <c r="F23" i="8"/>
  <c r="G23" i="8" s="1"/>
  <c r="F38" i="8"/>
  <c r="G38" i="8" s="1"/>
  <c r="F76" i="8"/>
  <c r="G76" i="8" s="1"/>
  <c r="F77" i="8"/>
  <c r="G77" i="8" s="1"/>
  <c r="F46" i="8"/>
  <c r="G46" i="8" s="1"/>
  <c r="E35" i="8"/>
  <c r="F35" i="8" s="1"/>
  <c r="G35" i="8" s="1"/>
  <c r="F18" i="8"/>
  <c r="G18" i="8" s="1"/>
  <c r="F14" i="8"/>
  <c r="G14" i="8" s="1"/>
  <c r="F68" i="8"/>
  <c r="G68" i="8" s="1"/>
  <c r="D61" i="8"/>
  <c r="F25" i="8"/>
  <c r="G25" i="8" s="1"/>
  <c r="F62" i="8"/>
  <c r="G62" i="8" s="1"/>
  <c r="E11" i="8"/>
  <c r="E19" i="8"/>
  <c r="F19" i="8" s="1"/>
  <c r="G19" i="8" s="1"/>
  <c r="F59" i="8"/>
  <c r="F43" i="8"/>
  <c r="G43" i="8" s="1"/>
  <c r="F63" i="8"/>
  <c r="G63" i="8" s="1"/>
  <c r="F44" i="8"/>
  <c r="G44" i="8" s="1"/>
  <c r="D24" i="8"/>
  <c r="F24" i="8" s="1"/>
  <c r="G24" i="8" s="1"/>
  <c r="F71" i="8"/>
  <c r="G71" i="8" s="1"/>
  <c r="F69" i="8"/>
  <c r="G69" i="8" s="1"/>
  <c r="F21" i="8"/>
  <c r="F58" i="8"/>
  <c r="G58" i="8" s="1"/>
  <c r="F67" i="8"/>
  <c r="G67" i="8" s="1"/>
  <c r="F75" i="8"/>
  <c r="G75" i="8" s="1"/>
  <c r="F49" i="8"/>
  <c r="G49" i="8" s="1"/>
  <c r="F40" i="8"/>
  <c r="G40" i="8" s="1"/>
  <c r="F8" i="8"/>
  <c r="G8" i="8" s="1"/>
  <c r="F65" i="8"/>
  <c r="G65" i="8" s="1"/>
  <c r="G259" i="14"/>
  <c r="H259" i="14" s="1"/>
  <c r="F251" i="14"/>
  <c r="G251" i="14" s="1"/>
  <c r="H251" i="14" s="1"/>
  <c r="E61" i="8"/>
  <c r="G8" i="14"/>
  <c r="H8" i="14" s="1"/>
  <c r="F47" i="8"/>
  <c r="G47" i="8" s="1"/>
  <c r="F78" i="14"/>
  <c r="G78" i="14" s="1"/>
  <c r="H78" i="14" s="1"/>
  <c r="L77" i="14"/>
  <c r="F77" i="14" s="1"/>
  <c r="G77" i="14" s="1"/>
  <c r="H77" i="14" s="1"/>
  <c r="L229" i="14"/>
  <c r="F74" i="8"/>
  <c r="G74" i="8" s="1"/>
  <c r="E73" i="8"/>
  <c r="F73" i="8" s="1"/>
  <c r="G73" i="8" s="1"/>
  <c r="F48" i="14"/>
  <c r="G48" i="14" s="1"/>
  <c r="H48" i="14" s="1"/>
  <c r="G74" i="14"/>
  <c r="H74" i="14" s="1"/>
  <c r="D16" i="8"/>
  <c r="F66" i="8"/>
  <c r="G66" i="8" s="1"/>
  <c r="D34" i="8"/>
  <c r="G166" i="14"/>
  <c r="H166" i="14" s="1"/>
  <c r="F165" i="14" l="1"/>
  <c r="D6" i="14"/>
  <c r="F7" i="9"/>
  <c r="G7" i="9" s="1"/>
  <c r="E6" i="9"/>
  <c r="F6" i="9" s="1"/>
  <c r="G6" i="9" s="1"/>
  <c r="G94" i="14"/>
  <c r="H94" i="14" s="1"/>
  <c r="F93" i="14"/>
  <c r="G93" i="14" s="1"/>
  <c r="H93" i="14" s="1"/>
  <c r="E34" i="8"/>
  <c r="F34" i="8" s="1"/>
  <c r="F11" i="8"/>
  <c r="G11" i="8" s="1"/>
  <c r="E7" i="8"/>
  <c r="D15" i="8"/>
  <c r="F16" i="8"/>
  <c r="G16" i="8" s="1"/>
  <c r="F7" i="14"/>
  <c r="D33" i="8"/>
  <c r="G165" i="14"/>
  <c r="F61" i="8"/>
  <c r="G61" i="8" s="1"/>
  <c r="F92" i="14" l="1"/>
  <c r="E33" i="8"/>
  <c r="E6" i="8"/>
  <c r="F7" i="8"/>
  <c r="G7" i="8" s="1"/>
  <c r="G7" i="14"/>
  <c r="F6" i="14"/>
  <c r="H165" i="14"/>
  <c r="G92" i="14"/>
  <c r="H92" i="14" s="1"/>
  <c r="G34" i="8"/>
  <c r="F33" i="8"/>
  <c r="G33" i="8" s="1"/>
  <c r="D6" i="8"/>
  <c r="F6" i="8" s="1"/>
  <c r="G6" i="8" s="1"/>
  <c r="F15" i="8"/>
  <c r="G15" i="8" s="1"/>
  <c r="H7" i="14" l="1"/>
  <c r="G6" i="14"/>
  <c r="H6" i="14" s="1"/>
</calcChain>
</file>

<file path=xl/sharedStrings.xml><?xml version="1.0" encoding="utf-8"?>
<sst xmlns="http://schemas.openxmlformats.org/spreadsheetml/2006/main" count="1506" uniqueCount="689">
  <si>
    <t>관</t>
  </si>
  <si>
    <t>항</t>
  </si>
  <si>
    <t>목</t>
  </si>
  <si>
    <t>보조금수입</t>
  </si>
  <si>
    <t>사무비</t>
  </si>
  <si>
    <t>인건비</t>
  </si>
  <si>
    <t>운영비</t>
  </si>
  <si>
    <t>사업비</t>
  </si>
  <si>
    <t>세 입</t>
  </si>
  <si>
    <t>세 출</t>
  </si>
  <si>
    <t>과 목</t>
  </si>
  <si>
    <t>%</t>
  </si>
  <si>
    <t>소계</t>
  </si>
  <si>
    <t>급 여</t>
  </si>
  <si>
    <t xml:space="preserve">여비 </t>
  </si>
  <si>
    <t xml:space="preserve">항 </t>
  </si>
  <si>
    <t>세입총액</t>
  </si>
  <si>
    <t>세출총액</t>
  </si>
  <si>
    <t>센터장</t>
  </si>
  <si>
    <t>국민연금</t>
  </si>
  <si>
    <t>직원근무복</t>
  </si>
  <si>
    <t>출장비</t>
  </si>
  <si>
    <t>(B-A)</t>
  </si>
  <si>
    <t>(단윈 : 원)</t>
    <phoneticPr fontId="10" type="noConversion"/>
  </si>
  <si>
    <t xml:space="preserve">세입1-1 </t>
    <phoneticPr fontId="8" type="noConversion"/>
  </si>
  <si>
    <t>산출내역</t>
    <phoneticPr fontId="8" type="noConversion"/>
  </si>
  <si>
    <t>(단위:원)</t>
    <phoneticPr fontId="8" type="noConversion"/>
  </si>
  <si>
    <t>세     출</t>
    <phoneticPr fontId="8" type="noConversion"/>
  </si>
  <si>
    <t xml:space="preserve">세출9-1 </t>
    <phoneticPr fontId="8" type="noConversion"/>
  </si>
  <si>
    <t>세     입</t>
    <phoneticPr fontId="8" type="noConversion"/>
  </si>
  <si>
    <t>산출내역</t>
    <phoneticPr fontId="8" type="noConversion"/>
  </si>
  <si>
    <t>증감</t>
    <phoneticPr fontId="8" type="noConversion"/>
  </si>
  <si>
    <t>=</t>
    <phoneticPr fontId="8" type="noConversion"/>
  </si>
  <si>
    <t>퇴직적립금</t>
    <phoneticPr fontId="8" type="noConversion"/>
  </si>
  <si>
    <t>공공요금</t>
    <phoneticPr fontId="8" type="noConversion"/>
  </si>
  <si>
    <t>사업평가회비</t>
    <phoneticPr fontId="8" type="noConversion"/>
  </si>
  <si>
    <t>소계</t>
    <phoneticPr fontId="8" type="noConversion"/>
  </si>
  <si>
    <t>홍보사업</t>
    <phoneticPr fontId="8" type="noConversion"/>
  </si>
  <si>
    <t>연수사업</t>
    <phoneticPr fontId="8" type="noConversion"/>
  </si>
  <si>
    <t>합계</t>
    <phoneticPr fontId="8" type="noConversion"/>
  </si>
  <si>
    <t>소계</t>
    <phoneticPr fontId="8" type="noConversion"/>
  </si>
  <si>
    <t>급여</t>
    <phoneticPr fontId="8" type="noConversion"/>
  </si>
  <si>
    <t xml:space="preserve">관장(15호봉) </t>
    <phoneticPr fontId="8" type="noConversion"/>
  </si>
  <si>
    <t>3,430,000*12월</t>
    <phoneticPr fontId="8" type="noConversion"/>
  </si>
  <si>
    <t>=</t>
    <phoneticPr fontId="8" type="noConversion"/>
  </si>
  <si>
    <t>과장(10호봉)</t>
    <phoneticPr fontId="8" type="noConversion"/>
  </si>
  <si>
    <t>2,108,000*12월</t>
    <phoneticPr fontId="8" type="noConversion"/>
  </si>
  <si>
    <t>복지사(1호봉)</t>
    <phoneticPr fontId="8" type="noConversion"/>
  </si>
  <si>
    <t>1,597,000*12월</t>
    <phoneticPr fontId="8" type="noConversion"/>
  </si>
  <si>
    <t>1,500,000*12월</t>
    <phoneticPr fontId="8" type="noConversion"/>
  </si>
  <si>
    <t>387,090*01월</t>
    <phoneticPr fontId="8" type="noConversion"/>
  </si>
  <si>
    <t>계약직</t>
    <phoneticPr fontId="8" type="noConversion"/>
  </si>
  <si>
    <t>900,000*2명*01월</t>
    <phoneticPr fontId="8" type="noConversion"/>
  </si>
  <si>
    <t>1,500,000*2명*11월</t>
    <phoneticPr fontId="8" type="noConversion"/>
  </si>
  <si>
    <t>효도휴가비</t>
    <phoneticPr fontId="8" type="noConversion"/>
  </si>
  <si>
    <t>3,430,000*120%</t>
    <phoneticPr fontId="8" type="noConversion"/>
  </si>
  <si>
    <t>과장(6호봉)</t>
    <phoneticPr fontId="8" type="noConversion"/>
  </si>
  <si>
    <t>2,108,000*120%</t>
    <phoneticPr fontId="8" type="noConversion"/>
  </si>
  <si>
    <t>1,597,000*120%</t>
    <phoneticPr fontId="8" type="noConversion"/>
  </si>
  <si>
    <t>200,000*03명*01회</t>
    <phoneticPr fontId="8" type="noConversion"/>
  </si>
  <si>
    <t>제수당</t>
    <phoneticPr fontId="8" type="noConversion"/>
  </si>
  <si>
    <t>80,000*12월</t>
    <phoneticPr fontId="8" type="noConversion"/>
  </si>
  <si>
    <t>종사자 복지수당</t>
    <phoneticPr fontId="8" type="noConversion"/>
  </si>
  <si>
    <t>종사자수당</t>
    <phoneticPr fontId="8" type="noConversion"/>
  </si>
  <si>
    <t>100,000*6명*12월</t>
    <phoneticPr fontId="8" type="noConversion"/>
  </si>
  <si>
    <t xml:space="preserve"> 퇴직적립금</t>
    <phoneticPr fontId="8" type="noConversion"/>
  </si>
  <si>
    <t>퇴직적립금(6명)</t>
    <phoneticPr fontId="8" type="noConversion"/>
  </si>
  <si>
    <t>=</t>
    <phoneticPr fontId="8" type="noConversion"/>
  </si>
  <si>
    <t>세출9-2</t>
    <phoneticPr fontId="8" type="noConversion"/>
  </si>
  <si>
    <t>(단위:원)</t>
    <phoneticPr fontId="8" type="noConversion"/>
  </si>
  <si>
    <t>세     출</t>
    <phoneticPr fontId="8" type="noConversion"/>
  </si>
  <si>
    <t>산출내역</t>
    <phoneticPr fontId="8" type="noConversion"/>
  </si>
  <si>
    <t>사회보험 부담금</t>
    <phoneticPr fontId="8" type="noConversion"/>
  </si>
  <si>
    <t>`</t>
    <phoneticPr fontId="8" type="noConversion"/>
  </si>
  <si>
    <t>국민연금</t>
    <phoneticPr fontId="8" type="noConversion"/>
  </si>
  <si>
    <t>건강보험</t>
    <phoneticPr fontId="8" type="noConversion"/>
  </si>
  <si>
    <t>장기요양보험</t>
    <phoneticPr fontId="8" type="noConversion"/>
  </si>
  <si>
    <t>고용보험</t>
    <phoneticPr fontId="8" type="noConversion"/>
  </si>
  <si>
    <t>산재보험</t>
    <phoneticPr fontId="8" type="noConversion"/>
  </si>
  <si>
    <t>기타  후생경비</t>
    <phoneticPr fontId="8" type="noConversion"/>
  </si>
  <si>
    <t>야근식대비</t>
    <phoneticPr fontId="8" type="noConversion"/>
  </si>
  <si>
    <t>직원근무복</t>
    <phoneticPr fontId="8" type="noConversion"/>
  </si>
  <si>
    <t>50,000*08벌</t>
    <phoneticPr fontId="8" type="noConversion"/>
  </si>
  <si>
    <t>기타후생경비</t>
    <phoneticPr fontId="8" type="noConversion"/>
  </si>
  <si>
    <t>업무 추진비</t>
    <phoneticPr fontId="8" type="noConversion"/>
  </si>
  <si>
    <t>기관 운영비</t>
    <phoneticPr fontId="8" type="noConversion"/>
  </si>
  <si>
    <t>유관단체 업무협의비</t>
    <phoneticPr fontId="8" type="noConversion"/>
  </si>
  <si>
    <t>자원봉사자선물비 외</t>
    <phoneticPr fontId="8" type="noConversion"/>
  </si>
  <si>
    <t>직책보조비</t>
    <phoneticPr fontId="8" type="noConversion"/>
  </si>
  <si>
    <t>150,000*01명*12월</t>
    <phoneticPr fontId="8" type="noConversion"/>
  </si>
  <si>
    <t>100,000*01명*12월</t>
    <phoneticPr fontId="8" type="noConversion"/>
  </si>
  <si>
    <t>회의비</t>
    <phoneticPr fontId="8" type="noConversion"/>
  </si>
  <si>
    <t>자원봉사자                감사물품 구입비</t>
    <phoneticPr fontId="8" type="noConversion"/>
  </si>
  <si>
    <t>수용비 및 수수료</t>
    <phoneticPr fontId="8" type="noConversion"/>
  </si>
  <si>
    <t>차량비</t>
    <phoneticPr fontId="8" type="noConversion"/>
  </si>
  <si>
    <t>재산
조성비</t>
    <phoneticPr fontId="8" type="noConversion"/>
  </si>
  <si>
    <t>시설비</t>
    <phoneticPr fontId="8" type="noConversion"/>
  </si>
  <si>
    <t>자산취득비</t>
    <phoneticPr fontId="8" type="noConversion"/>
  </si>
  <si>
    <t>교육형사업비</t>
    <phoneticPr fontId="8" type="noConversion"/>
  </si>
  <si>
    <t>인건비</t>
    <phoneticPr fontId="8" type="noConversion"/>
  </si>
  <si>
    <t>산재보험료</t>
    <phoneticPr fontId="8" type="noConversion"/>
  </si>
  <si>
    <t>전담인력인건비</t>
    <phoneticPr fontId="8" type="noConversion"/>
  </si>
  <si>
    <t>제세공과금</t>
    <phoneticPr fontId="8" type="noConversion"/>
  </si>
  <si>
    <t>기타수수료</t>
    <phoneticPr fontId="8" type="noConversion"/>
  </si>
  <si>
    <t>기타운영비</t>
    <phoneticPr fontId="8" type="noConversion"/>
  </si>
  <si>
    <t>500,000*12월</t>
    <phoneticPr fontId="8" type="noConversion"/>
  </si>
  <si>
    <t>택배사업비</t>
    <phoneticPr fontId="8" type="noConversion"/>
  </si>
  <si>
    <t>성과수당</t>
    <phoneticPr fontId="8" type="noConversion"/>
  </si>
  <si>
    <t>세출9-8</t>
    <phoneticPr fontId="8" type="noConversion"/>
  </si>
  <si>
    <t>잡지출</t>
    <phoneticPr fontId="8" type="noConversion"/>
  </si>
  <si>
    <t>예비비</t>
    <phoneticPr fontId="8" type="noConversion"/>
  </si>
  <si>
    <t>반환금</t>
    <phoneticPr fontId="8" type="noConversion"/>
  </si>
  <si>
    <t>증감</t>
    <phoneticPr fontId="8" type="noConversion"/>
  </si>
  <si>
    <t>추경예산(B)</t>
    <phoneticPr fontId="8" type="noConversion"/>
  </si>
  <si>
    <t>추경예산(A)</t>
    <phoneticPr fontId="8" type="noConversion"/>
  </si>
  <si>
    <t>세출 총액</t>
    <phoneticPr fontId="8" type="noConversion"/>
  </si>
  <si>
    <t>보조금
수입</t>
    <phoneticPr fontId="8" type="noConversion"/>
  </si>
  <si>
    <t>합계</t>
    <phoneticPr fontId="8" type="noConversion"/>
  </si>
  <si>
    <t>기관운영비</t>
    <phoneticPr fontId="8" type="noConversion"/>
  </si>
  <si>
    <t>종사자복지수당</t>
    <phoneticPr fontId="8" type="noConversion"/>
  </si>
  <si>
    <t>사회보험부담금</t>
    <phoneticPr fontId="8" type="noConversion"/>
  </si>
  <si>
    <t>운영비</t>
    <phoneticPr fontId="8" type="noConversion"/>
  </si>
  <si>
    <t>여비</t>
    <phoneticPr fontId="8" type="noConversion"/>
  </si>
  <si>
    <t>사업비</t>
    <phoneticPr fontId="8" type="noConversion"/>
  </si>
  <si>
    <t>공익형
사업비</t>
    <phoneticPr fontId="8" type="noConversion"/>
  </si>
  <si>
    <t>소계</t>
    <phoneticPr fontId="8" type="noConversion"/>
  </si>
  <si>
    <t>전담인력인건비</t>
    <phoneticPr fontId="8" type="noConversion"/>
  </si>
  <si>
    <t>시장형
사업비</t>
    <phoneticPr fontId="8" type="noConversion"/>
  </si>
  <si>
    <t>예비비 
및 기타</t>
    <phoneticPr fontId="8" type="noConversion"/>
  </si>
  <si>
    <t>산출내역</t>
    <phoneticPr fontId="8" type="noConversion"/>
  </si>
  <si>
    <t>보조금수입</t>
    <phoneticPr fontId="8" type="noConversion"/>
  </si>
  <si>
    <t>기관운영비</t>
    <phoneticPr fontId="8" type="noConversion"/>
  </si>
  <si>
    <t>시비
 구비</t>
    <phoneticPr fontId="8" type="noConversion"/>
  </si>
  <si>
    <t>188,840,000
33,320,000</t>
    <phoneticPr fontId="8" type="noConversion"/>
  </si>
  <si>
    <t>종사자수당</t>
    <phoneticPr fontId="8" type="noConversion"/>
  </si>
  <si>
    <t xml:space="preserve">종사자처우개선비 </t>
    <phoneticPr fontId="8" type="noConversion"/>
  </si>
  <si>
    <t>노인일자리사업</t>
    <phoneticPr fontId="8" type="noConversion"/>
  </si>
  <si>
    <t>사회공헌형</t>
    <phoneticPr fontId="8" type="noConversion"/>
  </si>
  <si>
    <t>시장형</t>
    <phoneticPr fontId="8" type="noConversion"/>
  </si>
  <si>
    <t>부대비용</t>
    <phoneticPr fontId="8" type="noConversion"/>
  </si>
  <si>
    <t>전담인력비</t>
    <phoneticPr fontId="8" type="noConversion"/>
  </si>
  <si>
    <t>사업수입</t>
    <phoneticPr fontId="8" type="noConversion"/>
  </si>
  <si>
    <t>시장형사업수입</t>
    <phoneticPr fontId="8" type="noConversion"/>
  </si>
  <si>
    <t>다이나믹택배사업단</t>
    <phoneticPr fontId="8" type="noConversion"/>
  </si>
  <si>
    <t>이월금</t>
    <phoneticPr fontId="8" type="noConversion"/>
  </si>
  <si>
    <t>전년도이월금</t>
    <phoneticPr fontId="8" type="noConversion"/>
  </si>
  <si>
    <t>종사자복지수당 반납</t>
    <phoneticPr fontId="8" type="noConversion"/>
  </si>
  <si>
    <t>보조금예금이자</t>
    <phoneticPr fontId="8" type="noConversion"/>
  </si>
  <si>
    <t>둘레도시락사업수입</t>
    <phoneticPr fontId="8" type="noConversion"/>
  </si>
  <si>
    <t>둘레맞춤사업수입</t>
    <phoneticPr fontId="8" type="noConversion"/>
  </si>
  <si>
    <t>택배사업수입</t>
    <phoneticPr fontId="8" type="noConversion"/>
  </si>
  <si>
    <t>잡수입</t>
    <phoneticPr fontId="8" type="noConversion"/>
  </si>
  <si>
    <t>기타예금이자수입</t>
    <phoneticPr fontId="8" type="noConversion"/>
  </si>
  <si>
    <t>기타잡수입</t>
    <phoneticPr fontId="8" type="noConversion"/>
  </si>
  <si>
    <t>2014년 2차</t>
    <phoneticPr fontId="8" type="noConversion"/>
  </si>
  <si>
    <t>추경 예산(A)</t>
    <phoneticPr fontId="8" type="noConversion"/>
  </si>
  <si>
    <t>둘레도시락
사업비</t>
    <phoneticPr fontId="8" type="noConversion"/>
  </si>
  <si>
    <t>일반
사업비</t>
    <phoneticPr fontId="8" type="noConversion"/>
  </si>
  <si>
    <t>업무
추진비</t>
    <phoneticPr fontId="8" type="noConversion"/>
  </si>
  <si>
    <t>(단위:원)</t>
    <phoneticPr fontId="8" type="noConversion"/>
  </si>
  <si>
    <t>2. 세출 추경 현황</t>
    <phoneticPr fontId="8" type="noConversion"/>
  </si>
  <si>
    <t>1. 세입 추경 현황</t>
    <phoneticPr fontId="8" type="noConversion"/>
  </si>
  <si>
    <t>주요 증감 사유</t>
    <phoneticPr fontId="8" type="noConversion"/>
  </si>
  <si>
    <t>증감</t>
    <phoneticPr fontId="8" type="noConversion"/>
  </si>
  <si>
    <t>추경예산(A)</t>
    <phoneticPr fontId="8" type="noConversion"/>
  </si>
  <si>
    <t>추경예산(B)</t>
    <phoneticPr fontId="8" type="noConversion"/>
  </si>
  <si>
    <t>세입 총액</t>
    <phoneticPr fontId="8" type="noConversion"/>
  </si>
  <si>
    <t>보조금
수입</t>
    <phoneticPr fontId="8" type="noConversion"/>
  </si>
  <si>
    <t>합계</t>
    <phoneticPr fontId="8" type="noConversion"/>
  </si>
  <si>
    <t>소계</t>
    <phoneticPr fontId="8" type="noConversion"/>
  </si>
  <si>
    <t>사회공헌형</t>
    <phoneticPr fontId="8" type="noConversion"/>
  </si>
  <si>
    <t>시장형</t>
    <phoneticPr fontId="8" type="noConversion"/>
  </si>
  <si>
    <t>전담인력비</t>
    <phoneticPr fontId="8" type="noConversion"/>
  </si>
  <si>
    <t>사업수입</t>
    <phoneticPr fontId="8" type="noConversion"/>
  </si>
  <si>
    <t>시장형
사업수입</t>
    <phoneticPr fontId="8" type="noConversion"/>
  </si>
  <si>
    <t>둘레도시락사업</t>
    <phoneticPr fontId="8" type="noConversion"/>
  </si>
  <si>
    <t>택배사업단</t>
    <phoneticPr fontId="8" type="noConversion"/>
  </si>
  <si>
    <t>잡수입</t>
    <phoneticPr fontId="8" type="noConversion"/>
  </si>
  <si>
    <t>기타예금
이자 수입</t>
    <phoneticPr fontId="8" type="noConversion"/>
  </si>
  <si>
    <t>기타잡수입</t>
    <phoneticPr fontId="8" type="noConversion"/>
  </si>
  <si>
    <t>노인일자리
사업</t>
    <phoneticPr fontId="8" type="noConversion"/>
  </si>
  <si>
    <t>고정고객 확보로 전년도 대비 사업수입 증가분 반영</t>
    <phoneticPr fontId="8" type="noConversion"/>
  </si>
  <si>
    <t>택배거점 추가 확보 및 부대사업 실시에 따른 사업수입 증가분 반영</t>
    <phoneticPr fontId="8" type="noConversion"/>
  </si>
  <si>
    <t xml:space="preserve"> 2014년 3차</t>
    <phoneticPr fontId="8" type="noConversion"/>
  </si>
  <si>
    <t>124,582,220*4.5%</t>
    <phoneticPr fontId="8" type="noConversion"/>
  </si>
  <si>
    <t>137,717,863*2.995%</t>
    <phoneticPr fontId="8" type="noConversion"/>
  </si>
  <si>
    <t>4,120,610*6.55%</t>
    <phoneticPr fontId="8" type="noConversion"/>
  </si>
  <si>
    <t>139,561,818*1.1%</t>
    <phoneticPr fontId="8" type="noConversion"/>
  </si>
  <si>
    <t>138,144,872*0.78%</t>
    <phoneticPr fontId="8" type="noConversion"/>
  </si>
  <si>
    <t>75,625*04회</t>
    <phoneticPr fontId="8" type="noConversion"/>
  </si>
  <si>
    <t>2014년 3차</t>
    <phoneticPr fontId="8" type="noConversion"/>
  </si>
  <si>
    <t>기준급여 변동신고에 따른 감액조정</t>
    <phoneticPr fontId="8" type="noConversion"/>
  </si>
  <si>
    <t>369,520*2회</t>
    <phoneticPr fontId="8" type="noConversion"/>
  </si>
  <si>
    <t>단체상해보험 증액예상으로 예산반영</t>
    <phoneticPr fontId="8" type="noConversion"/>
  </si>
  <si>
    <t>차량주유대 및 차량수리비 예산절감에 따른 예산 삭감조정</t>
    <phoneticPr fontId="8" type="noConversion"/>
  </si>
  <si>
    <t>사업장(둘레상) 냉난방기 추가설치에 따른 예산반영</t>
    <phoneticPr fontId="8" type="noConversion"/>
  </si>
  <si>
    <t>하반기 집행금액 결과반영 예산 삭감 조정</t>
    <phoneticPr fontId="8" type="noConversion"/>
  </si>
  <si>
    <t>컴퓨터등 유지관리보수 비용 반영으로 예산증액</t>
    <phoneticPr fontId="8" type="noConversion"/>
  </si>
  <si>
    <t>직원 직무관련교육 참가에 따른 예산증액</t>
    <phoneticPr fontId="8" type="noConversion"/>
  </si>
  <si>
    <t>회의비 집행금액 결과반영에 따른 예산 삭감 조정</t>
    <phoneticPr fontId="8" type="noConversion"/>
  </si>
  <si>
    <t>=</t>
  </si>
  <si>
    <t>팀장비</t>
  </si>
  <si>
    <t>교육다과비(소양)</t>
  </si>
  <si>
    <t>교육다과비(직무)</t>
  </si>
  <si>
    <t>간담회 및 회의비</t>
  </si>
  <si>
    <t>산재보험료</t>
  </si>
  <si>
    <t>고용보험</t>
  </si>
  <si>
    <t>전담인력 사회보험료</t>
  </si>
  <si>
    <t>200,000*50명*09월</t>
  </si>
  <si>
    <t>88,409*01명*11월</t>
  </si>
  <si>
    <t>200,000*30명*09월</t>
  </si>
  <si>
    <t>200,000*40명*09월</t>
  </si>
  <si>
    <t>사업평가회비</t>
  </si>
  <si>
    <t>200,000*15명*09월</t>
  </si>
  <si>
    <t>교육비</t>
  </si>
  <si>
    <t>225,000*04회</t>
  </si>
  <si>
    <t>교육재료비</t>
  </si>
  <si>
    <t>78,700*04회</t>
  </si>
  <si>
    <t>교육다과비</t>
  </si>
  <si>
    <t>1,760*15명*04회</t>
  </si>
  <si>
    <t>200,000*10명*09월</t>
  </si>
  <si>
    <t>212,500*04회</t>
  </si>
  <si>
    <t>2,442*10명*09월</t>
  </si>
  <si>
    <t>둘레도시락사업단</t>
    <phoneticPr fontId="8" type="noConversion"/>
  </si>
  <si>
    <t>사업보고서</t>
  </si>
  <si>
    <t>20,000*03명*01월</t>
  </si>
  <si>
    <t>20,000*01명*1월</t>
  </si>
  <si>
    <t>후원금수입</t>
    <phoneticPr fontId="8" type="noConversion"/>
  </si>
  <si>
    <t>지정후원금</t>
    <phoneticPr fontId="8" type="noConversion"/>
  </si>
  <si>
    <t>후원금사업</t>
    <phoneticPr fontId="8" type="noConversion"/>
  </si>
  <si>
    <t>후원금수입</t>
    <phoneticPr fontId="8" type="noConversion"/>
  </si>
  <si>
    <t>지정후원금</t>
    <phoneticPr fontId="8" type="noConversion"/>
  </si>
  <si>
    <t>사업보고서 제작비 일자리사업비 예산반영으로 감액</t>
    <phoneticPr fontId="8" type="noConversion"/>
  </si>
  <si>
    <t>제1회 부산시니어건강걷기대회 경품구매 지정후원금</t>
    <phoneticPr fontId="8" type="noConversion"/>
  </si>
  <si>
    <t>둘레도시락사업단 매출신장에 따른 재료비등 구매예산 증액 반영</t>
    <phoneticPr fontId="8" type="noConversion"/>
  </si>
  <si>
    <t>택배사업단 매출신장에 따른 인건비등 예산반영</t>
    <phoneticPr fontId="8" type="noConversion"/>
  </si>
  <si>
    <t>하반기 집행금액 결과반영에 따른 예산 삭감 조정</t>
    <phoneticPr fontId="8" type="noConversion"/>
  </si>
  <si>
    <t>보조금 예금이자 이월금 항목변경</t>
    <phoneticPr fontId="8" type="noConversion"/>
  </si>
  <si>
    <t>둘레상 2호점(수영구 도서관 구내식당) 운영에 따른 시설비 반영</t>
    <phoneticPr fontId="8" type="noConversion"/>
  </si>
  <si>
    <t>아파트 일상생활지원센터 공모사업비 예산반영</t>
    <phoneticPr fontId="8" type="noConversion"/>
  </si>
  <si>
    <t>인건비
 부대비용
 일상생활지원센터 시설구축비</t>
    <phoneticPr fontId="8" type="noConversion"/>
  </si>
  <si>
    <t>사업별 매출신장에 따른 이월금 증액조정/일상생활지원센터 시설구축비</t>
    <phoneticPr fontId="8" type="noConversion"/>
  </si>
  <si>
    <t>소계</t>
    <phoneticPr fontId="8" type="noConversion"/>
  </si>
  <si>
    <t>출장비</t>
    <phoneticPr fontId="8" type="noConversion"/>
  </si>
  <si>
    <t>=</t>
    <phoneticPr fontId="8" type="noConversion"/>
  </si>
  <si>
    <t>외근교통비</t>
    <phoneticPr fontId="8" type="noConversion"/>
  </si>
  <si>
    <t>세출9-3</t>
    <phoneticPr fontId="8" type="noConversion"/>
  </si>
  <si>
    <t>(단위:원)</t>
    <phoneticPr fontId="8" type="noConversion"/>
  </si>
  <si>
    <t>세     출</t>
    <phoneticPr fontId="8" type="noConversion"/>
  </si>
  <si>
    <t>산출내역</t>
    <phoneticPr fontId="8" type="noConversion"/>
  </si>
  <si>
    <t>산출내역</t>
    <phoneticPr fontId="8" type="noConversion"/>
  </si>
  <si>
    <t>증감</t>
    <phoneticPr fontId="8" type="noConversion"/>
  </si>
  <si>
    <t>수용비 및 수수료</t>
    <phoneticPr fontId="8" type="noConversion"/>
  </si>
  <si>
    <t>사무용 소모품비</t>
    <phoneticPr fontId="8" type="noConversion"/>
  </si>
  <si>
    <t>사무용품 구입 및 수리비</t>
    <phoneticPr fontId="8" type="noConversion"/>
  </si>
  <si>
    <t>=</t>
    <phoneticPr fontId="8" type="noConversion"/>
  </si>
  <si>
    <t>사무실 관리비</t>
    <phoneticPr fontId="8" type="noConversion"/>
  </si>
  <si>
    <t>300,000*12월</t>
    <phoneticPr fontId="8" type="noConversion"/>
  </si>
  <si>
    <t>홈페이지 유지 보수비</t>
    <phoneticPr fontId="8" type="noConversion"/>
  </si>
  <si>
    <t>복사기임대료</t>
    <phoneticPr fontId="8" type="noConversion"/>
  </si>
  <si>
    <t>132,000*12월</t>
    <phoneticPr fontId="8" type="noConversion"/>
  </si>
  <si>
    <t>법인세신고 위탁수수료</t>
    <phoneticPr fontId="8" type="noConversion"/>
  </si>
  <si>
    <t>550,000*01회</t>
    <phoneticPr fontId="8" type="noConversion"/>
  </si>
  <si>
    <t>차량주차료</t>
    <phoneticPr fontId="8" type="noConversion"/>
  </si>
  <si>
    <t>70,000*2대*12월</t>
    <phoneticPr fontId="8" type="noConversion"/>
  </si>
  <si>
    <t>공공요금</t>
    <phoneticPr fontId="8" type="noConversion"/>
  </si>
  <si>
    <t>전화및팩스</t>
    <phoneticPr fontId="8" type="noConversion"/>
  </si>
  <si>
    <t>우편료</t>
    <phoneticPr fontId="8" type="noConversion"/>
  </si>
  <si>
    <t>제세 공과금</t>
    <phoneticPr fontId="8" type="noConversion"/>
  </si>
  <si>
    <t>화재보험가입</t>
    <phoneticPr fontId="8" type="noConversion"/>
  </si>
  <si>
    <t>(사업장)화재, 상해보험료</t>
    <phoneticPr fontId="8" type="noConversion"/>
  </si>
  <si>
    <t>한국시니어클럽협회비</t>
    <phoneticPr fontId="8" type="noConversion"/>
  </si>
  <si>
    <t>170,000*12월</t>
    <phoneticPr fontId="8" type="noConversion"/>
  </si>
  <si>
    <t>부산시니어클럽협회비</t>
    <phoneticPr fontId="8" type="noConversion"/>
  </si>
  <si>
    <t>80,000*12월</t>
    <phoneticPr fontId="8" type="noConversion"/>
  </si>
  <si>
    <t>차량보험료(2대)</t>
    <phoneticPr fontId="8" type="noConversion"/>
  </si>
  <si>
    <t>자동차세(2대)</t>
    <phoneticPr fontId="8" type="noConversion"/>
  </si>
  <si>
    <t>차량비</t>
    <phoneticPr fontId="8" type="noConversion"/>
  </si>
  <si>
    <t>차량유류대</t>
    <phoneticPr fontId="8" type="noConversion"/>
  </si>
  <si>
    <t>차량수리비 외</t>
    <phoneticPr fontId="8" type="noConversion"/>
  </si>
  <si>
    <t>재산
조성비</t>
    <phoneticPr fontId="8" type="noConversion"/>
  </si>
  <si>
    <t>합계</t>
    <phoneticPr fontId="8" type="noConversion"/>
  </si>
  <si>
    <t>시설비</t>
    <phoneticPr fontId="8" type="noConversion"/>
  </si>
  <si>
    <t>둘레상 주방 환풍/주방 확장</t>
    <phoneticPr fontId="8" type="noConversion"/>
  </si>
  <si>
    <t>=</t>
    <phoneticPr fontId="8" type="noConversion"/>
  </si>
  <si>
    <t>둘레상2호점 시설비</t>
    <phoneticPr fontId="8" type="noConversion"/>
  </si>
  <si>
    <t>자산취득비</t>
    <phoneticPr fontId="8" type="noConversion"/>
  </si>
  <si>
    <t>업무용 컴퓨터 구입(탭북)</t>
    <phoneticPr fontId="8" type="noConversion"/>
  </si>
  <si>
    <t>세출9-4</t>
    <phoneticPr fontId="8" type="noConversion"/>
  </si>
  <si>
    <t>(단위:원)</t>
    <phoneticPr fontId="8" type="noConversion"/>
  </si>
  <si>
    <t>세     출</t>
    <phoneticPr fontId="8" type="noConversion"/>
  </si>
  <si>
    <t>합계</t>
    <phoneticPr fontId="8" type="noConversion"/>
  </si>
  <si>
    <t>공익형사업비</t>
    <phoneticPr fontId="8" type="noConversion"/>
  </si>
  <si>
    <t>교육형사업비</t>
    <phoneticPr fontId="8" type="noConversion"/>
  </si>
  <si>
    <t>전시용 복지용구구입</t>
    <phoneticPr fontId="8" type="noConversion"/>
  </si>
  <si>
    <t>*갈맷길이야기</t>
    <phoneticPr fontId="8" type="noConversion"/>
  </si>
  <si>
    <t>30,000*4명*08월</t>
    <phoneticPr fontId="8" type="noConversion"/>
  </si>
  <si>
    <t>20,000*4명*01월</t>
    <phoneticPr fontId="8" type="noConversion"/>
  </si>
  <si>
    <t>교육참가비(전담인력)</t>
    <phoneticPr fontId="8" type="noConversion"/>
  </si>
  <si>
    <t>사업보고서</t>
    <phoneticPr fontId="8" type="noConversion"/>
  </si>
  <si>
    <t>*국내외관광통역단</t>
    <phoneticPr fontId="8" type="noConversion"/>
  </si>
  <si>
    <t>인건비</t>
    <phoneticPr fontId="8" type="noConversion"/>
  </si>
  <si>
    <t>팀장비</t>
    <phoneticPr fontId="8" type="noConversion"/>
  </si>
  <si>
    <t>30,000*03명*08월</t>
    <phoneticPr fontId="8" type="noConversion"/>
  </si>
  <si>
    <t>교육비</t>
    <phoneticPr fontId="8" type="noConversion"/>
  </si>
  <si>
    <t>교육다과비</t>
    <phoneticPr fontId="8" type="noConversion"/>
  </si>
  <si>
    <t>1,807*30명*06회</t>
    <phoneticPr fontId="8" type="noConversion"/>
  </si>
  <si>
    <t>간담회 및 회의비</t>
    <phoneticPr fontId="8" type="noConversion"/>
  </si>
  <si>
    <t>산재보험료</t>
    <phoneticPr fontId="8" type="noConversion"/>
  </si>
  <si>
    <t>세출9-5</t>
    <phoneticPr fontId="8" type="noConversion"/>
  </si>
  <si>
    <t>*반짝이는 도슨튼</t>
    <phoneticPr fontId="8" type="noConversion"/>
  </si>
  <si>
    <t>소계</t>
    <phoneticPr fontId="8" type="noConversion"/>
  </si>
  <si>
    <t>30,000*04명*08월</t>
    <phoneticPr fontId="8" type="noConversion"/>
  </si>
  <si>
    <t>20,000*04명*01월</t>
    <phoneticPr fontId="8" type="noConversion"/>
  </si>
  <si>
    <t>*익사이팅동화구연</t>
    <phoneticPr fontId="8" type="noConversion"/>
  </si>
  <si>
    <t>30,000*01명*08월</t>
    <phoneticPr fontId="8" type="noConversion"/>
  </si>
  <si>
    <t>세출9-6</t>
    <phoneticPr fontId="8" type="noConversion"/>
  </si>
  <si>
    <t>*홈페이지업데이트도우미</t>
    <phoneticPr fontId="8" type="noConversion"/>
  </si>
  <si>
    <t>전담인력인건비</t>
    <phoneticPr fontId="8" type="noConversion"/>
  </si>
  <si>
    <t>1,090,000*11월*2명</t>
    <phoneticPr fontId="8" type="noConversion"/>
  </si>
  <si>
    <t>시장형사업비</t>
    <phoneticPr fontId="8" type="noConversion"/>
  </si>
  <si>
    <t>둘레도시락사업비</t>
    <phoneticPr fontId="8" type="noConversion"/>
  </si>
  <si>
    <t>월별 성과수당</t>
    <phoneticPr fontId="8" type="noConversion"/>
  </si>
  <si>
    <t>분기별 성과수당</t>
    <phoneticPr fontId="8" type="noConversion"/>
  </si>
  <si>
    <t>명절성과수당</t>
    <phoneticPr fontId="8" type="noConversion"/>
  </si>
  <si>
    <t>연말성과수당</t>
    <phoneticPr fontId="8" type="noConversion"/>
  </si>
  <si>
    <t>조리수당</t>
    <phoneticPr fontId="8" type="noConversion"/>
  </si>
  <si>
    <t>세출9-7</t>
    <phoneticPr fontId="8" type="noConversion"/>
  </si>
  <si>
    <t>고용보험료</t>
    <phoneticPr fontId="8" type="noConversion"/>
  </si>
  <si>
    <t>전담인력사회보험료</t>
    <phoneticPr fontId="8" type="noConversion"/>
  </si>
  <si>
    <t>93,096*01명*11월</t>
    <phoneticPr fontId="8" type="noConversion"/>
  </si>
  <si>
    <t>재료비</t>
    <phoneticPr fontId="8" type="noConversion"/>
  </si>
  <si>
    <t>장비 및 집기구입비</t>
    <phoneticPr fontId="8" type="noConversion"/>
  </si>
  <si>
    <t>소모품비</t>
    <phoneticPr fontId="8" type="noConversion"/>
  </si>
  <si>
    <t>홍보비</t>
    <phoneticPr fontId="8" type="noConversion"/>
  </si>
  <si>
    <t>제세공과금(부가가치세)</t>
    <phoneticPr fontId="8" type="noConversion"/>
  </si>
  <si>
    <t>스마트카보험료</t>
    <phoneticPr fontId="8" type="noConversion"/>
  </si>
  <si>
    <t>핸드카 외 장비구입비</t>
    <phoneticPr fontId="8" type="noConversion"/>
  </si>
  <si>
    <t>생수요금</t>
    <phoneticPr fontId="8" type="noConversion"/>
  </si>
  <si>
    <t>시설이용료</t>
    <phoneticPr fontId="8" type="noConversion"/>
  </si>
  <si>
    <t>기타사업운영비</t>
    <phoneticPr fontId="8" type="noConversion"/>
  </si>
  <si>
    <t>일반사업비</t>
    <phoneticPr fontId="8" type="noConversion"/>
  </si>
  <si>
    <t>홍보사업</t>
    <phoneticPr fontId="8" type="noConversion"/>
  </si>
  <si>
    <t>소식지 제작비</t>
    <phoneticPr fontId="8" type="noConversion"/>
  </si>
  <si>
    <t>봉투제작비</t>
    <phoneticPr fontId="8" type="noConversion"/>
  </si>
  <si>
    <t>1,650,000원*01회</t>
    <phoneticPr fontId="8" type="noConversion"/>
  </si>
  <si>
    <t>행복페스티발참가홍보비</t>
    <phoneticPr fontId="8" type="noConversion"/>
  </si>
  <si>
    <t>64,850*01회</t>
    <phoneticPr fontId="8" type="noConversion"/>
  </si>
  <si>
    <t>1,500,000*01회</t>
    <phoneticPr fontId="8" type="noConversion"/>
  </si>
  <si>
    <t>연수사업</t>
    <phoneticPr fontId="8" type="noConversion"/>
  </si>
  <si>
    <t>직원교육 및 연수비</t>
    <phoneticPr fontId="8" type="noConversion"/>
  </si>
  <si>
    <t>세출9-9</t>
    <phoneticPr fontId="8" type="noConversion"/>
  </si>
  <si>
    <t>후원금사업</t>
    <phoneticPr fontId="8" type="noConversion"/>
  </si>
  <si>
    <t>지정후원금사업</t>
    <phoneticPr fontId="8" type="noConversion"/>
  </si>
  <si>
    <t>지정후원금</t>
    <phoneticPr fontId="8" type="noConversion"/>
  </si>
  <si>
    <t>잡지출</t>
    <phoneticPr fontId="8" type="noConversion"/>
  </si>
  <si>
    <t>예비비 및 기타</t>
    <phoneticPr fontId="8" type="noConversion"/>
  </si>
  <si>
    <t>예비비
 및 기타</t>
    <phoneticPr fontId="8" type="noConversion"/>
  </si>
  <si>
    <t>예비비</t>
    <phoneticPr fontId="8" type="noConversion"/>
  </si>
  <si>
    <t>둘레도시락사업수입 이월금</t>
    <phoneticPr fontId="8" type="noConversion"/>
  </si>
  <si>
    <t>택배사업수입 이월금</t>
    <phoneticPr fontId="8" type="noConversion"/>
  </si>
  <si>
    <t>보조금예금이자이월금</t>
    <phoneticPr fontId="8" type="noConversion"/>
  </si>
  <si>
    <t>후원금예금이자</t>
    <phoneticPr fontId="8" type="noConversion"/>
  </si>
  <si>
    <t>일상생활지원센터 사업비 이월금</t>
    <phoneticPr fontId="8" type="noConversion"/>
  </si>
  <si>
    <t>반환금</t>
    <phoneticPr fontId="8" type="noConversion"/>
  </si>
  <si>
    <t>2013년종사자복지수당반납</t>
    <phoneticPr fontId="8" type="noConversion"/>
  </si>
  <si>
    <t>2013년 보조금예금이자반납</t>
    <phoneticPr fontId="8" type="noConversion"/>
  </si>
  <si>
    <t xml:space="preserve"> 2014년</t>
    <phoneticPr fontId="8" type="noConversion"/>
  </si>
  <si>
    <t>1,077,941*12월</t>
    <phoneticPr fontId="8" type="noConversion"/>
  </si>
  <si>
    <t>77,125*04분기</t>
    <phoneticPr fontId="8" type="noConversion"/>
  </si>
  <si>
    <t>30,000*02회</t>
    <phoneticPr fontId="8" type="noConversion"/>
  </si>
  <si>
    <t>택배업무협의회의비 외</t>
    <phoneticPr fontId="8" type="noConversion"/>
  </si>
  <si>
    <t>208,158*12월</t>
    <phoneticPr fontId="8" type="noConversion"/>
  </si>
  <si>
    <t>104,942*12월</t>
    <phoneticPr fontId="8" type="noConversion"/>
  </si>
  <si>
    <t>균등분 주민세</t>
    <phoneticPr fontId="8" type="noConversion"/>
  </si>
  <si>
    <t>30,000*29회</t>
    <phoneticPr fontId="8" type="noConversion"/>
  </si>
  <si>
    <t>(사업장)냉난방기</t>
    <phoneticPr fontId="8" type="noConversion"/>
  </si>
  <si>
    <t>선풍기,파티션 구입</t>
    <phoneticPr fontId="8" type="noConversion"/>
  </si>
  <si>
    <t>기관리플렛 제작비</t>
    <phoneticPr fontId="8" type="noConversion"/>
  </si>
  <si>
    <t>사업장홍보전단지 제작</t>
    <phoneticPr fontId="8" type="noConversion"/>
  </si>
  <si>
    <t>600,00*01회</t>
    <phoneticPr fontId="8" type="noConversion"/>
  </si>
  <si>
    <t>사업장홍보물품 제작</t>
    <phoneticPr fontId="8" type="noConversion"/>
  </si>
  <si>
    <t>500,000*01회</t>
    <phoneticPr fontId="8" type="noConversion"/>
  </si>
  <si>
    <t>기관홍보물품제작</t>
    <phoneticPr fontId="8" type="noConversion"/>
  </si>
  <si>
    <t>1,000,000*01회</t>
    <phoneticPr fontId="8" type="noConversion"/>
  </si>
  <si>
    <t>117,528*7회</t>
    <phoneticPr fontId="8" type="noConversion"/>
  </si>
  <si>
    <t>결산 예산(B)</t>
    <phoneticPr fontId="8" type="noConversion"/>
  </si>
  <si>
    <t>교육참가비</t>
    <phoneticPr fontId="8" type="noConversion"/>
  </si>
  <si>
    <t>회의비</t>
    <phoneticPr fontId="8" type="noConversion"/>
  </si>
  <si>
    <t>교육비</t>
    <phoneticPr fontId="8" type="noConversion"/>
  </si>
  <si>
    <t>188,318*06회</t>
    <phoneticPr fontId="8" type="noConversion"/>
  </si>
  <si>
    <t>문화활동비</t>
    <phoneticPr fontId="8" type="noConversion"/>
  </si>
  <si>
    <t>교육비(소양,직무)</t>
    <phoneticPr fontId="8" type="noConversion"/>
  </si>
  <si>
    <t>1,108*50명*04회</t>
    <phoneticPr fontId="8" type="noConversion"/>
  </si>
  <si>
    <t>15,800*50명*1회</t>
    <phoneticPr fontId="8" type="noConversion"/>
  </si>
  <si>
    <t>2,092*50명*03회</t>
    <phoneticPr fontId="8" type="noConversion"/>
  </si>
  <si>
    <t>2,191*50명*09월</t>
    <phoneticPr fontId="8" type="noConversion"/>
  </si>
  <si>
    <t>894*1명*05월</t>
    <phoneticPr fontId="8" type="noConversion"/>
  </si>
  <si>
    <t>사업운영비(명찰구입 외)</t>
    <phoneticPr fontId="8" type="noConversion"/>
  </si>
  <si>
    <t>30,000*1개</t>
    <phoneticPr fontId="8" type="noConversion"/>
  </si>
  <si>
    <t>비품구입비(전화기)</t>
    <phoneticPr fontId="8" type="noConversion"/>
  </si>
  <si>
    <t>16,666*30명</t>
    <phoneticPr fontId="8" type="noConversion"/>
  </si>
  <si>
    <t>205,000*06회</t>
    <phoneticPr fontId="8" type="noConversion"/>
  </si>
  <si>
    <t>1,999*30명*03회</t>
    <phoneticPr fontId="8" type="noConversion"/>
  </si>
  <si>
    <t>2,175*30명*09월</t>
    <phoneticPr fontId="8" type="noConversion"/>
  </si>
  <si>
    <t>190,945*05회</t>
    <phoneticPr fontId="8" type="noConversion"/>
  </si>
  <si>
    <t>755*40명*02회</t>
    <phoneticPr fontId="8" type="noConversion"/>
  </si>
  <si>
    <t>5,250*40명*1회</t>
    <phoneticPr fontId="8" type="noConversion"/>
  </si>
  <si>
    <t>1,999*40명*03회</t>
    <phoneticPr fontId="8" type="noConversion"/>
  </si>
  <si>
    <t>2,254*40명*09월</t>
    <phoneticPr fontId="8" type="noConversion"/>
  </si>
  <si>
    <t>7,000*145명*01회</t>
    <phoneticPr fontId="8" type="noConversion"/>
  </si>
  <si>
    <t>1,588*15명*09월</t>
    <phoneticPr fontId="8" type="noConversion"/>
  </si>
  <si>
    <t>사업운영비(크레파스 외)</t>
    <phoneticPr fontId="8" type="noConversion"/>
  </si>
  <si>
    <t>2,504*15명*02회</t>
    <phoneticPr fontId="8" type="noConversion"/>
  </si>
  <si>
    <t>2,202*10명*09월</t>
    <phoneticPr fontId="8" type="noConversion"/>
  </si>
  <si>
    <t>179,858*12회</t>
    <phoneticPr fontId="8" type="noConversion"/>
  </si>
  <si>
    <t>30,000*01명*09월</t>
    <phoneticPr fontId="8" type="noConversion"/>
  </si>
  <si>
    <t>1,055,000*02회</t>
    <phoneticPr fontId="8" type="noConversion"/>
  </si>
  <si>
    <t>인건비(급여)</t>
    <phoneticPr fontId="8" type="noConversion"/>
  </si>
  <si>
    <t>4,259,939*12월</t>
    <phoneticPr fontId="8" type="noConversion"/>
  </si>
  <si>
    <t>840,000*12월</t>
    <phoneticPr fontId="8" type="noConversion"/>
  </si>
  <si>
    <t>980,000*1회</t>
    <phoneticPr fontId="8" type="noConversion"/>
  </si>
  <si>
    <t>특별수당</t>
    <phoneticPr fontId="8" type="noConversion"/>
  </si>
  <si>
    <t>232,925*4회</t>
    <phoneticPr fontId="8" type="noConversion"/>
  </si>
  <si>
    <t>교육수당</t>
    <phoneticPr fontId="8" type="noConversion"/>
  </si>
  <si>
    <t>140,390*4회</t>
    <phoneticPr fontId="8" type="noConversion"/>
  </si>
  <si>
    <t>30,435*46회</t>
    <phoneticPr fontId="8" type="noConversion"/>
  </si>
  <si>
    <t>967,878*12월</t>
    <phoneticPr fontId="8" type="noConversion"/>
  </si>
  <si>
    <t>890,000*2회</t>
    <phoneticPr fontId="8" type="noConversion"/>
  </si>
  <si>
    <t>522,000*5회</t>
    <phoneticPr fontId="8" type="noConversion"/>
  </si>
  <si>
    <t>390,000*1회</t>
    <phoneticPr fontId="8" type="noConversion"/>
  </si>
  <si>
    <t>10,000*1회</t>
    <phoneticPr fontId="8" type="noConversion"/>
  </si>
  <si>
    <t>13,000,000*1회</t>
    <phoneticPr fontId="8" type="noConversion"/>
  </si>
  <si>
    <t>14,500,000*1식</t>
    <phoneticPr fontId="8" type="noConversion"/>
  </si>
  <si>
    <t>3,585,750*4회</t>
    <phoneticPr fontId="8" type="noConversion"/>
  </si>
  <si>
    <t>136,185*12월</t>
    <phoneticPr fontId="8" type="noConversion"/>
  </si>
  <si>
    <t>90,000*1회</t>
    <phoneticPr fontId="8" type="noConversion"/>
  </si>
  <si>
    <t>185,377*6회</t>
    <phoneticPr fontId="8" type="noConversion"/>
  </si>
  <si>
    <t>30,000*16회</t>
    <phoneticPr fontId="8" type="noConversion"/>
  </si>
  <si>
    <t>19,831,901*12월</t>
    <phoneticPr fontId="8" type="noConversion"/>
  </si>
  <si>
    <t>4,498,333*12월</t>
    <phoneticPr fontId="8" type="noConversion"/>
  </si>
  <si>
    <t>팀장비</t>
    <phoneticPr fontId="8" type="noConversion"/>
  </si>
  <si>
    <t>217,500*12월</t>
    <phoneticPr fontId="8" type="noConversion"/>
  </si>
  <si>
    <t>명절성과급</t>
    <phoneticPr fontId="8" type="noConversion"/>
  </si>
  <si>
    <t>1,025,000*2회</t>
    <phoneticPr fontId="8" type="noConversion"/>
  </si>
  <si>
    <t>343,940*4회</t>
    <phoneticPr fontId="8" type="noConversion"/>
  </si>
  <si>
    <t>698,639*12월</t>
    <phoneticPr fontId="8" type="noConversion"/>
  </si>
  <si>
    <t>970,000*12월</t>
    <phoneticPr fontId="8" type="noConversion"/>
  </si>
  <si>
    <t>105,747*12월</t>
    <phoneticPr fontId="8" type="noConversion"/>
  </si>
  <si>
    <t>229,606*12월</t>
    <phoneticPr fontId="8" type="noConversion"/>
  </si>
  <si>
    <t>6,137*12월</t>
    <phoneticPr fontId="8" type="noConversion"/>
  </si>
  <si>
    <t>59,183*12월</t>
    <phoneticPr fontId="8" type="noConversion"/>
  </si>
  <si>
    <t>598,900*12월</t>
    <phoneticPr fontId="8" type="noConversion"/>
  </si>
  <si>
    <t>사회보험료(건강,요양)</t>
    <phoneticPr fontId="8" type="noConversion"/>
  </si>
  <si>
    <t>480,082*12월</t>
    <phoneticPr fontId="8" type="noConversion"/>
  </si>
  <si>
    <t>750,000*1회</t>
    <phoneticPr fontId="8" type="noConversion"/>
  </si>
  <si>
    <t>부산시니어건강걷기경품</t>
    <phoneticPr fontId="8" type="noConversion"/>
  </si>
  <si>
    <t>후원금이월금</t>
    <phoneticPr fontId="8" type="noConversion"/>
  </si>
  <si>
    <t>261,000,000
20,300,000
32,000,000</t>
    <phoneticPr fontId="8" type="noConversion"/>
  </si>
  <si>
    <t>2014년</t>
    <phoneticPr fontId="8" type="noConversion"/>
  </si>
  <si>
    <t>결산예산(B)</t>
    <phoneticPr fontId="8" type="noConversion"/>
  </si>
  <si>
    <t>둘레상 2호점 개점 임대료</t>
    <phoneticPr fontId="8" type="noConversion"/>
  </si>
  <si>
    <t>둘레상 2호점 개점 시설비</t>
    <phoneticPr fontId="8" type="noConversion"/>
  </si>
  <si>
    <t>황령산 거점 시설비</t>
    <phoneticPr fontId="8" type="noConversion"/>
  </si>
  <si>
    <t>대연혁신 거점 시설비</t>
    <phoneticPr fontId="8" type="noConversion"/>
  </si>
  <si>
    <t>6,700,000*1식</t>
    <phoneticPr fontId="8" type="noConversion"/>
  </si>
  <si>
    <t>5,610,000*1식</t>
    <phoneticPr fontId="8" type="noConversion"/>
  </si>
  <si>
    <t>사업보고서비</t>
    <phoneticPr fontId="8" type="noConversion"/>
  </si>
  <si>
    <t>1,000,000*1회</t>
    <phoneticPr fontId="8" type="noConversion"/>
  </si>
  <si>
    <t>비지정후원금</t>
    <phoneticPr fontId="8" type="noConversion"/>
  </si>
  <si>
    <t>294,587*04회</t>
    <phoneticPr fontId="8" type="noConversion"/>
  </si>
  <si>
    <t>1,017*145명*02회</t>
    <phoneticPr fontId="8" type="noConversion"/>
  </si>
  <si>
    <t>1,609*40명*03회</t>
    <phoneticPr fontId="8" type="noConversion"/>
  </si>
  <si>
    <t>146,666*3회</t>
    <phoneticPr fontId="8" type="noConversion"/>
  </si>
  <si>
    <t>128,628*04회</t>
    <phoneticPr fontId="8" type="noConversion"/>
  </si>
  <si>
    <t>5,995,017*12월</t>
    <phoneticPr fontId="8" type="noConversion"/>
  </si>
  <si>
    <t>2,611,500*2회</t>
    <phoneticPr fontId="8" type="noConversion"/>
  </si>
  <si>
    <t>555,962*12월</t>
    <phoneticPr fontId="8" type="noConversion"/>
  </si>
  <si>
    <t>730,592*12월</t>
    <phoneticPr fontId="8" type="noConversion"/>
  </si>
  <si>
    <t>18,700*12월</t>
    <phoneticPr fontId="8" type="noConversion"/>
  </si>
  <si>
    <t>129,185*04회</t>
    <phoneticPr fontId="8" type="noConversion"/>
  </si>
  <si>
    <t>276,166*06회</t>
    <phoneticPr fontId="8" type="noConversion"/>
  </si>
  <si>
    <t>907,775*04분기</t>
    <phoneticPr fontId="8" type="noConversion"/>
  </si>
  <si>
    <t xml:space="preserve">2014년 『부산 수영시니어클럽』 결산 세출표
</t>
    <phoneticPr fontId="10" type="noConversion"/>
  </si>
  <si>
    <t xml:space="preserve">2014년 『부산 수영시니어클럽』결산 세입표 </t>
    <phoneticPr fontId="10" type="noConversion"/>
  </si>
  <si>
    <t>2014년  『부산 수영시니어클럽』 결산 세입․세출 요약표</t>
    <phoneticPr fontId="8" type="noConversion"/>
  </si>
  <si>
    <t xml:space="preserve">2014년  『부산 수영시니어클럽』3차추경 세입․세출 요약표 </t>
    <phoneticPr fontId="8" type="noConversion"/>
  </si>
  <si>
    <t>10,367*12월</t>
    <phoneticPr fontId="8" type="noConversion"/>
  </si>
  <si>
    <t>29,333*12월</t>
    <phoneticPr fontId="8" type="noConversion"/>
  </si>
  <si>
    <t>27,563*3월</t>
    <phoneticPr fontId="8" type="noConversion"/>
  </si>
  <si>
    <t>62,500*1회</t>
    <phoneticPr fontId="8" type="noConversion"/>
  </si>
  <si>
    <t>1,044,310*2개소</t>
    <phoneticPr fontId="8" type="noConversion"/>
  </si>
  <si>
    <t>663,730*2대</t>
    <phoneticPr fontId="8" type="noConversion"/>
  </si>
  <si>
    <t>97,425*2대</t>
    <phoneticPr fontId="8" type="noConversion"/>
  </si>
  <si>
    <t>33,125*12월</t>
    <phoneticPr fontId="8" type="noConversion"/>
  </si>
  <si>
    <t>5,000,000*1식</t>
    <phoneticPr fontId="8" type="noConversion"/>
  </si>
  <si>
    <t>5,148,000*1식</t>
    <phoneticPr fontId="8" type="noConversion"/>
  </si>
  <si>
    <t>2,475,000*1대</t>
    <phoneticPr fontId="8" type="noConversion"/>
  </si>
  <si>
    <t>1,331,000*1대</t>
    <phoneticPr fontId="8" type="noConversion"/>
  </si>
  <si>
    <t>천공기,제본기 외 구입</t>
    <phoneticPr fontId="8" type="noConversion"/>
  </si>
  <si>
    <t>300,000*1회</t>
    <phoneticPr fontId="8" type="noConversion"/>
  </si>
  <si>
    <t>33,073*9월</t>
    <phoneticPr fontId="8" type="noConversion"/>
  </si>
  <si>
    <t>200,000*1회</t>
    <phoneticPr fontId="8" type="noConversion"/>
  </si>
  <si>
    <t>97,007*9월</t>
    <phoneticPr fontId="8" type="noConversion"/>
  </si>
  <si>
    <t>35,975*4회</t>
    <phoneticPr fontId="8" type="noConversion"/>
  </si>
  <si>
    <t>500,000*1회</t>
    <phoneticPr fontId="8" type="noConversion"/>
  </si>
  <si>
    <t>63,916*9월</t>
    <phoneticPr fontId="8" type="noConversion"/>
  </si>
  <si>
    <t>25,553*9월</t>
    <phoneticPr fontId="8" type="noConversion"/>
  </si>
  <si>
    <t>9,102*9월</t>
    <phoneticPr fontId="8" type="noConversion"/>
  </si>
  <si>
    <t>400,000*1회</t>
    <phoneticPr fontId="8" type="noConversion"/>
  </si>
  <si>
    <t>2,000,000*1회</t>
    <phoneticPr fontId="8" type="noConversion"/>
  </si>
  <si>
    <t>324,500*4대</t>
    <phoneticPr fontId="8" type="noConversion"/>
  </si>
  <si>
    <t>116,500*2식</t>
    <phoneticPr fontId="8" type="noConversion"/>
  </si>
  <si>
    <t>후원금 수입 및 사용결과보고서</t>
    <phoneticPr fontId="23" type="noConversion"/>
  </si>
  <si>
    <t>1. 후원금 수입명세서</t>
    <phoneticPr fontId="23" type="noConversion"/>
  </si>
  <si>
    <t>연번</t>
    <phoneticPr fontId="23" type="noConversion"/>
  </si>
  <si>
    <t>발생
일자</t>
    <phoneticPr fontId="23" type="noConversion"/>
  </si>
  <si>
    <t>후원금
종류</t>
    <phoneticPr fontId="23" type="noConversion"/>
  </si>
  <si>
    <t>후원자
구분</t>
    <phoneticPr fontId="23" type="noConversion"/>
  </si>
  <si>
    <t>비영리
법인
구분</t>
    <phoneticPr fontId="23" type="noConversion"/>
  </si>
  <si>
    <t>기타
내용</t>
    <phoneticPr fontId="23" type="noConversion"/>
  </si>
  <si>
    <t>모금자
기관
여부</t>
    <phoneticPr fontId="23" type="noConversion"/>
  </si>
  <si>
    <t>기부금
단체
여부</t>
    <phoneticPr fontId="23" type="noConversion"/>
  </si>
  <si>
    <t>후원자</t>
    <phoneticPr fontId="23" type="noConversion"/>
  </si>
  <si>
    <t>내역</t>
    <phoneticPr fontId="23" type="noConversion"/>
  </si>
  <si>
    <t>금액</t>
    <phoneticPr fontId="23" type="noConversion"/>
  </si>
  <si>
    <t>비고</t>
    <phoneticPr fontId="23" type="noConversion"/>
  </si>
  <si>
    <t>합 계</t>
    <phoneticPr fontId="23" type="noConversion"/>
  </si>
  <si>
    <t>거래일</t>
    <phoneticPr fontId="8" type="noConversion"/>
  </si>
  <si>
    <t>거래내용</t>
    <phoneticPr fontId="8" type="noConversion"/>
  </si>
  <si>
    <t>출금</t>
    <phoneticPr fontId="8" type="noConversion"/>
  </si>
  <si>
    <t>잔액</t>
    <phoneticPr fontId="8" type="noConversion"/>
  </si>
  <si>
    <t>2. 후원금품 수입명세서</t>
    <phoneticPr fontId="23" type="noConversion"/>
  </si>
  <si>
    <t>순번</t>
    <phoneticPr fontId="23" type="noConversion"/>
  </si>
  <si>
    <t>사용일자</t>
    <phoneticPr fontId="23" type="noConversion"/>
  </si>
  <si>
    <t>사용내역</t>
    <phoneticPr fontId="23" type="noConversion"/>
  </si>
  <si>
    <t>결연후원
금품여부</t>
    <phoneticPr fontId="23" type="noConversion"/>
  </si>
  <si>
    <t>산출기준</t>
    <phoneticPr fontId="23" type="noConversion"/>
  </si>
  <si>
    <t>4. 후원품 사용명세서</t>
    <phoneticPr fontId="23" type="noConversion"/>
  </si>
  <si>
    <t>사용일자</t>
    <phoneticPr fontId="23" type="noConversion"/>
  </si>
  <si>
    <t>사용내역</t>
    <phoneticPr fontId="23" type="noConversion"/>
  </si>
  <si>
    <t>사용처</t>
    <phoneticPr fontId="23" type="noConversion"/>
  </si>
  <si>
    <t>결연후원
금품여부</t>
    <phoneticPr fontId="23" type="noConversion"/>
  </si>
  <si>
    <t>상당금액</t>
    <phoneticPr fontId="23" type="noConversion"/>
  </si>
  <si>
    <t>부산수영시니어클럽</t>
    <phoneticPr fontId="8" type="noConversion"/>
  </si>
  <si>
    <t>발생
일자</t>
    <phoneticPr fontId="23" type="noConversion"/>
  </si>
  <si>
    <t>후원자
구분</t>
    <phoneticPr fontId="23" type="noConversion"/>
  </si>
  <si>
    <t>기타
내용</t>
    <phoneticPr fontId="23" type="noConversion"/>
  </si>
  <si>
    <t>모금자
기관
여부</t>
    <phoneticPr fontId="23" type="noConversion"/>
  </si>
  <si>
    <t>후원자</t>
    <phoneticPr fontId="23" type="noConversion"/>
  </si>
  <si>
    <t>내역</t>
    <phoneticPr fontId="23" type="noConversion"/>
  </si>
  <si>
    <t>비고</t>
    <phoneticPr fontId="23" type="noConversion"/>
  </si>
  <si>
    <t>순번</t>
    <phoneticPr fontId="23" type="noConversion"/>
  </si>
  <si>
    <t>후원품
종류</t>
    <phoneticPr fontId="23" type="noConversion"/>
  </si>
  <si>
    <t>품명</t>
    <phoneticPr fontId="23" type="noConversion"/>
  </si>
  <si>
    <t>단위</t>
    <phoneticPr fontId="23" type="noConversion"/>
  </si>
  <si>
    <t>수량</t>
    <phoneticPr fontId="23" type="noConversion"/>
  </si>
  <si>
    <t>상당
금액</t>
    <phoneticPr fontId="23" type="noConversion"/>
  </si>
  <si>
    <t>N</t>
  </si>
  <si>
    <t>5. 후원금 전용계좌</t>
    <phoneticPr fontId="23" type="noConversion"/>
  </si>
  <si>
    <t>금융기관등의 명칭</t>
    <phoneticPr fontId="23" type="noConversion"/>
  </si>
  <si>
    <t>계좌번호</t>
    <phoneticPr fontId="23" type="noConversion"/>
  </si>
  <si>
    <t>부산은행</t>
    <phoneticPr fontId="23" type="noConversion"/>
  </si>
  <si>
    <t>입금</t>
    <phoneticPr fontId="8" type="noConversion"/>
  </si>
  <si>
    <t>합계</t>
    <phoneticPr fontId="22" type="noConversion"/>
  </si>
  <si>
    <t>2</t>
  </si>
  <si>
    <t>3</t>
  </si>
  <si>
    <t>4</t>
  </si>
  <si>
    <t>5</t>
  </si>
  <si>
    <t>6</t>
  </si>
  <si>
    <t>1</t>
  </si>
  <si>
    <t>8</t>
  </si>
  <si>
    <t>3. 후원금 사용명세서</t>
    <phoneticPr fontId="23" type="noConversion"/>
  </si>
  <si>
    <t>개인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</si>
  <si>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</si>
  <si>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</si>
  <si>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</si>
  <si>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</si>
  <si>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</si>
  <si>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</si>
  <si>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</si>
  <si>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</si>
  <si>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</si>
  <si>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</si>
  <si>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</si>
  <si>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</si>
  <si>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</si>
  <si>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</si>
  <si>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</si>
  <si>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</si>
  <si>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</si>
  <si>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</si>
  <si>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</si>
  <si>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쌀</t>
  </si>
  <si>
    <t>둘레도시락사업단 1호점</t>
  </si>
  <si>
    <t/>
  </si>
  <si>
    <t>예금이자 입금</t>
  </si>
  <si>
    <t>계좌명의</t>
    <phoneticPr fontId="23" type="noConversion"/>
  </si>
  <si>
    <t>개</t>
  </si>
  <si>
    <t>2020-01-28</t>
  </si>
  <si>
    <t>결연후원금품</t>
  </si>
  <si>
    <t>2020-02-25</t>
  </si>
  <si>
    <t>2020-02-26</t>
  </si>
  <si>
    <t>2020-03-25</t>
  </si>
  <si>
    <t>2020-03-26</t>
  </si>
  <si>
    <t>2020-04-27</t>
  </si>
  <si>
    <t>2020-05-25</t>
  </si>
  <si>
    <t>2020-05-26</t>
  </si>
  <si>
    <t>2020-06-25</t>
  </si>
  <si>
    <t>2020-06-26</t>
  </si>
  <si>
    <t>2020-07-27</t>
  </si>
  <si>
    <t>2020-08-25</t>
  </si>
  <si>
    <t>2020-08-26</t>
  </si>
  <si>
    <t>2020-09-25</t>
  </si>
  <si>
    <t>2020-09-28</t>
  </si>
  <si>
    <t>2020-10-16</t>
  </si>
  <si>
    <t>2020-10-26</t>
  </si>
  <si>
    <t>기간 : 2020년 1월 1일부터  2020년 12월 31일까지</t>
    <phoneticPr fontId="23" type="noConversion"/>
  </si>
  <si>
    <t>2020-11-25</t>
  </si>
  <si>
    <t>2020-11-26</t>
  </si>
  <si>
    <t>공동모금회</t>
  </si>
  <si>
    <t>2020-12-28</t>
  </si>
  <si>
    <t>Y</t>
  </si>
  <si>
    <t>기타후원금품</t>
  </si>
  <si>
    <t>1</t>
    <phoneticPr fontId="22" type="noConversion"/>
  </si>
  <si>
    <t>한국시니어클럽협회</t>
  </si>
  <si>
    <t>한국기프트</t>
  </si>
  <si>
    <t>소독제</t>
  </si>
  <si>
    <t>방역기</t>
  </si>
  <si>
    <t>손세정제</t>
  </si>
  <si>
    <t>손세정티슈</t>
  </si>
  <si>
    <t>마스크</t>
  </si>
  <si>
    <t>수박</t>
  </si>
  <si>
    <t>kF94마스크</t>
  </si>
  <si>
    <t>개인</t>
    <phoneticPr fontId="22" type="noConversion"/>
  </si>
  <si>
    <t>비영리법인</t>
    <phoneticPr fontId="22" type="noConversion"/>
  </si>
  <si>
    <t>둘레상 식재료지원</t>
  </si>
  <si>
    <t>쌀 2포대</t>
  </si>
  <si>
    <t>방역용품</t>
  </si>
  <si>
    <t>손제정제 40개</t>
  </si>
  <si>
    <t>손세정티슈30개</t>
  </si>
  <si>
    <t>마스크 318개</t>
  </si>
  <si>
    <t>수박 1통</t>
  </si>
  <si>
    <t>KF94마스크 500개</t>
  </si>
  <si>
    <t>마스크 875개</t>
  </si>
  <si>
    <t>수영시니어클럽 사회서비스형</t>
  </si>
  <si>
    <t>수영시니어클럽</t>
  </si>
  <si>
    <t>수영시니어클럽 행복업공동작업장</t>
  </si>
  <si>
    <t>N</t>
    <phoneticPr fontId="22" type="noConversion"/>
  </si>
  <si>
    <t>단위</t>
    <phoneticPr fontId="22" type="noConversion"/>
  </si>
  <si>
    <t>수량</t>
    <phoneticPr fontId="23" type="noConversion"/>
  </si>
  <si>
    <t>개</t>
    <phoneticPr fontId="22" type="noConversion"/>
  </si>
  <si>
    <t>예금이자수입</t>
  </si>
  <si>
    <t>1</t>
    <phoneticPr fontId="8" type="noConversion"/>
  </si>
  <si>
    <t>2</t>
    <phoneticPr fontId="8" type="noConversion"/>
  </si>
  <si>
    <t>3</t>
    <phoneticPr fontId="8" type="noConversion"/>
  </si>
  <si>
    <t>기타후원금품</t>
    <phoneticPr fontId="8" type="noConversion"/>
  </si>
  <si>
    <t>Y</t>
    <phoneticPr fontId="8" type="noConversion"/>
  </si>
  <si>
    <t>비영리법인</t>
    <phoneticPr fontId="8" type="noConversion"/>
  </si>
  <si>
    <t>2020-12-02</t>
    <phoneticPr fontId="8" type="noConversion"/>
  </si>
  <si>
    <t>부산시청기후대기과</t>
    <phoneticPr fontId="8" type="noConversion"/>
  </si>
  <si>
    <t>다이나믹6070택배사업단 
참여자 퇴직금 2차</t>
    <phoneticPr fontId="8" type="noConversion"/>
  </si>
  <si>
    <t>트위지차량(2대)구입</t>
    <phoneticPr fontId="8" type="noConversion"/>
  </si>
  <si>
    <t>트위지 차량 등록 대행 수수료 등</t>
    <phoneticPr fontId="8" type="noConversion"/>
  </si>
  <si>
    <t>트위지 차량구입비
(기후대기과)입금액 반납</t>
    <phoneticPr fontId="8" type="noConversion"/>
  </si>
  <si>
    <t>101-2013-4684-06</t>
    <phoneticPr fontId="8" type="noConversion"/>
  </si>
  <si>
    <t>다이나믹6070택배사업단 참여자 정*호 퇴직금 추가분</t>
    <phoneticPr fontId="8" type="noConversion"/>
  </si>
  <si>
    <t>전년도이월금</t>
    <phoneticPr fontId="68" type="noConversion"/>
  </si>
  <si>
    <t>이자713</t>
    <phoneticPr fontId="68" type="noConversion"/>
  </si>
  <si>
    <t>이월금1,559,609</t>
    <phoneticPr fontId="68" type="noConversion"/>
  </si>
  <si>
    <t>후원금 전용계좌의 입출금 내역
(101-2013-4684-06)</t>
    <phoneticPr fontId="23" type="noConversion"/>
  </si>
  <si>
    <t>113-2014-1259-00</t>
    <phoneticPr fontId="8" type="noConversion"/>
  </si>
  <si>
    <t>후원금 전용계좌의 입출금 내역
(113-2014-1259-00)</t>
    <phoneticPr fontId="23" type="noConversion"/>
  </si>
  <si>
    <t>기후대기과 입금액 반납</t>
  </si>
  <si>
    <t>트위지차량(2대)구입</t>
    <phoneticPr fontId="8" type="noConversion"/>
  </si>
  <si>
    <t>트위지 차량 탁송료등</t>
    <phoneticPr fontId="8" type="noConversion"/>
  </si>
  <si>
    <t>1</t>
    <phoneticPr fontId="8" type="noConversion"/>
  </si>
  <si>
    <t>정**</t>
  </si>
  <si>
    <t>박**</t>
  </si>
  <si>
    <t>김**</t>
  </si>
  <si>
    <t>다이나믹6070택배사업단 참여자
 정** 퇴직금 추가분</t>
    <phoneticPr fontId="8" type="noConversion"/>
  </si>
  <si>
    <t>국내외관광안내단참여자 박** 
10월 활동비 지급</t>
    <phoneticPr fontId="8" type="noConversion"/>
  </si>
  <si>
    <t>국내외관광안내단참여자 박** 10월 활동비 지급</t>
    <phoneticPr fontId="8" type="noConversion"/>
  </si>
  <si>
    <t>비지정 후원금(정**)</t>
  </si>
  <si>
    <t>비지정 후원금(박**)</t>
  </si>
  <si>
    <t>트위지 차량구입
비(기후대기과)입금</t>
    <phoneticPr fontId="68" type="noConversion"/>
  </si>
  <si>
    <t>트위지 차량구입 집행잔액 반납</t>
    <phoneticPr fontId="68" type="noConversion"/>
  </si>
  <si>
    <t>사회복지공동모금회 
트위지 차량 지원금</t>
    <phoneticPr fontId="8" type="noConversion"/>
  </si>
  <si>
    <t>트위지 차량 등록 대행 수수료 등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</si>
</sst>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0.0%"/>
    <numFmt numFmtId="177" formatCode="#,##0_ "/>
    <numFmt numFmtId="178" formatCode="_(* #,##0_);_(* \(#,##0\);_(* &quot;-&quot;_);_(@_)"/>
    <numFmt numFmtId="179" formatCode="###,##0"/>
    <numFmt numFmtId="180" formatCode="yyyy&quot;/&quot;m&quot;/&quot;d;@"/>
    <numFmt numFmtId="181" formatCode="####\-##\-##"/>
    <numFmt numFmtId="182" formatCode="0_ "/>
  </numFmts>
  <fonts count="76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0"/>
      <color indexed="8"/>
      <name val="굴림"/>
      <family val="3"/>
    </font>
    <font>
      <sz val="10"/>
      <color indexed="8"/>
      <name val="굴림"/>
      <family val="3"/>
    </font>
    <font>
      <sz val="9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color indexed="8"/>
      <name val="굴림"/>
      <family val="3"/>
    </font>
    <font>
      <sz val="9"/>
      <color indexed="8"/>
      <name val="굴림"/>
      <family val="3"/>
    </font>
    <font>
      <sz val="9"/>
      <name val="굴림체"/>
      <family val="3"/>
      <charset val="129"/>
    </font>
    <font>
      <sz val="11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11"/>
      <color indexed="9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sz val="11"/>
      <name val="맑은 고딕"/>
      <family val="3"/>
      <charset val="129"/>
    </font>
    <font>
      <b/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8"/>
      <name val="굴림"/>
      <family val="3"/>
      <charset val="129"/>
    </font>
    <font>
      <b/>
      <sz val="15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굴림"/>
      <family val="3"/>
      <charset val="129"/>
    </font>
    <font>
      <b/>
      <sz val="9"/>
      <color indexed="8"/>
      <name val="굴림체"/>
      <family val="3"/>
      <charset val="129"/>
    </font>
    <font>
      <b/>
      <sz val="10"/>
      <name val="굴림체"/>
      <family val="3"/>
      <charset val="129"/>
    </font>
    <font>
      <b/>
      <sz val="11"/>
      <color indexed="8"/>
      <name val="굴림체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370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0" fontId="7" fillId="21" borderId="2" applyNumberFormat="0" applyFont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0" fontId="55" fillId="23" borderId="3" applyNumberFormat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4" fillId="20" borderId="9" applyNumberFormat="0" applyAlignment="0" applyProtection="0">
      <alignment vertical="center"/>
    </xf>
    <xf numFmtId="0" fontId="65" fillId="0" borderId="0">
      <alignment vertical="center"/>
    </xf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8" fillId="0" borderId="0"/>
    <xf numFmtId="0" fontId="65" fillId="0" borderId="0">
      <alignment vertical="center"/>
    </xf>
    <xf numFmtId="0" fontId="18" fillId="0" borderId="0"/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9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6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65" fillId="0" borderId="0">
      <alignment vertical="center"/>
    </xf>
    <xf numFmtId="0" fontId="65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51" fillId="24" borderId="1" applyNumberFormat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9" fillId="49" borderId="2" applyNumberFormat="0" applyFont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5" fillId="26" borderId="3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8" fillId="36" borderId="1" applyNumberFormat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24" borderId="9" applyNumberFormat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/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5">
    <xf numFmtId="0" fontId="0" fillId="0" borderId="0" xfId="0">
      <alignment vertical="center"/>
    </xf>
    <xf numFmtId="0" fontId="32" fillId="0" borderId="0" xfId="0" applyFont="1">
      <alignment vertical="center"/>
    </xf>
    <xf numFmtId="41" fontId="32" fillId="0" borderId="0" xfId="491" applyFont="1">
      <alignment vertical="center"/>
    </xf>
    <xf numFmtId="41" fontId="12" fillId="0" borderId="10" xfId="491" applyFont="1" applyBorder="1" applyAlignment="1">
      <alignment horizontal="right" vertical="center" wrapText="1"/>
    </xf>
    <xf numFmtId="41" fontId="11" fillId="0" borderId="10" xfId="49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3" fillId="0" borderId="12" xfId="0" applyFont="1" applyBorder="1">
      <alignment vertical="center"/>
    </xf>
    <xf numFmtId="0" fontId="33" fillId="0" borderId="0" xfId="0" applyFont="1" applyBorder="1">
      <alignment vertical="center"/>
    </xf>
    <xf numFmtId="41" fontId="11" fillId="0" borderId="13" xfId="491" applyFont="1" applyBorder="1" applyAlignment="1">
      <alignment horizontal="right" vertical="center" wrapText="1"/>
    </xf>
    <xf numFmtId="0" fontId="14" fillId="0" borderId="0" xfId="491" applyNumberFormat="1" applyFont="1" applyBorder="1" applyAlignment="1">
      <alignment horizontal="center" vertical="center"/>
    </xf>
    <xf numFmtId="41" fontId="14" fillId="0" borderId="14" xfId="491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/>
    </xf>
    <xf numFmtId="0" fontId="12" fillId="24" borderId="16" xfId="0" applyFont="1" applyFill="1" applyBorder="1" applyAlignment="1">
      <alignment horizontal="center" vertical="center" wrapText="1"/>
    </xf>
    <xf numFmtId="0" fontId="12" fillId="24" borderId="17" xfId="0" applyFont="1" applyFill="1" applyBorder="1" applyAlignment="1">
      <alignment vertical="center" wrapText="1"/>
    </xf>
    <xf numFmtId="0" fontId="12" fillId="24" borderId="18" xfId="0" applyFont="1" applyFill="1" applyBorder="1" applyAlignment="1">
      <alignment horizontal="center" vertical="center" wrapText="1"/>
    </xf>
    <xf numFmtId="176" fontId="12" fillId="24" borderId="10" xfId="309" applyNumberFormat="1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176" fontId="11" fillId="0" borderId="10" xfId="491" applyNumberFormat="1" applyFont="1" applyBorder="1" applyAlignment="1">
      <alignment horizontal="right" vertical="center"/>
    </xf>
    <xf numFmtId="0" fontId="11" fillId="0" borderId="17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41" fontId="11" fillId="0" borderId="20" xfId="491" applyFont="1" applyBorder="1" applyAlignment="1">
      <alignment horizontal="center" vertical="center"/>
    </xf>
    <xf numFmtId="41" fontId="11" fillId="0" borderId="21" xfId="491" applyFont="1" applyBorder="1" applyAlignment="1">
      <alignment horizontal="right" vertical="center" wrapText="1"/>
    </xf>
    <xf numFmtId="0" fontId="11" fillId="0" borderId="19" xfId="0" applyFont="1" applyBorder="1">
      <alignment vertical="center"/>
    </xf>
    <xf numFmtId="0" fontId="11" fillId="0" borderId="10" xfId="0" applyFont="1" applyBorder="1">
      <alignment vertical="center"/>
    </xf>
    <xf numFmtId="41" fontId="11" fillId="0" borderId="20" xfId="491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41" fontId="11" fillId="0" borderId="20" xfId="491" applyFont="1" applyBorder="1" applyAlignment="1">
      <alignment vertical="center" wrapText="1"/>
    </xf>
    <xf numFmtId="41" fontId="11" fillId="0" borderId="20" xfId="491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1" fontId="11" fillId="0" borderId="10" xfId="491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/>
    </xf>
    <xf numFmtId="41" fontId="11" fillId="0" borderId="16" xfId="491" applyFont="1" applyBorder="1" applyAlignment="1">
      <alignment horizontal="right" vertical="center" wrapText="1"/>
    </xf>
    <xf numFmtId="0" fontId="11" fillId="0" borderId="16" xfId="0" applyFont="1" applyBorder="1" applyAlignment="1">
      <alignment horizontal="left" vertical="center"/>
    </xf>
    <xf numFmtId="41" fontId="11" fillId="0" borderId="25" xfId="491" applyFont="1" applyBorder="1">
      <alignment vertical="center"/>
    </xf>
    <xf numFmtId="41" fontId="11" fillId="0" borderId="26" xfId="49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176" fontId="11" fillId="0" borderId="16" xfId="491" applyNumberFormat="1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41" fontId="11" fillId="0" borderId="23" xfId="491" applyFont="1" applyBorder="1" applyAlignment="1">
      <alignment horizontal="right" vertical="center" wrapText="1"/>
    </xf>
    <xf numFmtId="176" fontId="11" fillId="0" borderId="23" xfId="491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1" fontId="11" fillId="0" borderId="18" xfId="491" applyFont="1" applyBorder="1" applyAlignment="1">
      <alignment horizontal="right" vertical="center" wrapText="1"/>
    </xf>
    <xf numFmtId="176" fontId="11" fillId="0" borderId="18" xfId="491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 vertical="center" wrapText="1"/>
    </xf>
    <xf numFmtId="41" fontId="11" fillId="0" borderId="20" xfId="491" applyFont="1" applyBorder="1">
      <alignment vertical="center"/>
    </xf>
    <xf numFmtId="0" fontId="11" fillId="0" borderId="28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176" fontId="11" fillId="0" borderId="13" xfId="491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/>
    </xf>
    <xf numFmtId="41" fontId="11" fillId="0" borderId="29" xfId="491" applyFont="1" applyBorder="1">
      <alignment vertical="center"/>
    </xf>
    <xf numFmtId="41" fontId="11" fillId="0" borderId="30" xfId="491" applyFont="1" applyBorder="1" applyAlignment="1">
      <alignment horizontal="right" vertical="center" wrapText="1"/>
    </xf>
    <xf numFmtId="0" fontId="12" fillId="24" borderId="11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41" fontId="11" fillId="0" borderId="17" xfId="491" applyFont="1" applyBorder="1" applyAlignment="1">
      <alignment horizontal="center" vertical="center"/>
    </xf>
    <xf numFmtId="41" fontId="11" fillId="0" borderId="21" xfId="491" applyFont="1" applyBorder="1" applyAlignment="1">
      <alignment horizontal="center" vertical="center"/>
    </xf>
    <xf numFmtId="41" fontId="14" fillId="0" borderId="0" xfId="491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41" fontId="14" fillId="0" borderId="0" xfId="491" applyFont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 wrapText="1"/>
    </xf>
    <xf numFmtId="41" fontId="14" fillId="0" borderId="0" xfId="491" applyFont="1" applyBorder="1" applyAlignment="1">
      <alignment horizontal="left" vertical="center" wrapText="1"/>
    </xf>
    <xf numFmtId="41" fontId="14" fillId="0" borderId="0" xfId="491" applyFont="1" applyBorder="1" applyAlignment="1">
      <alignment vertical="center" wrapText="1"/>
    </xf>
    <xf numFmtId="0" fontId="14" fillId="0" borderId="0" xfId="491" applyNumberFormat="1" applyFont="1" applyBorder="1" applyAlignment="1">
      <alignment horizontal="center" vertical="center" wrapText="1"/>
    </xf>
    <xf numFmtId="0" fontId="13" fillId="24" borderId="10" xfId="0" applyFont="1" applyFill="1" applyBorder="1" applyAlignment="1">
      <alignment vertical="center" wrapText="1"/>
    </xf>
    <xf numFmtId="41" fontId="13" fillId="24" borderId="31" xfId="491" applyFont="1" applyFill="1" applyBorder="1" applyAlignment="1">
      <alignment horizontal="center" vertical="center" wrapText="1"/>
    </xf>
    <xf numFmtId="0" fontId="13" fillId="24" borderId="11" xfId="0" applyFont="1" applyFill="1" applyBorder="1" applyAlignment="1">
      <alignment horizontal="center" vertical="center" wrapText="1"/>
    </xf>
    <xf numFmtId="0" fontId="13" fillId="24" borderId="10" xfId="0" applyFont="1" applyFill="1" applyBorder="1" applyAlignment="1">
      <alignment horizontal="center" vertical="center" wrapText="1"/>
    </xf>
    <xf numFmtId="41" fontId="13" fillId="24" borderId="32" xfId="491" applyFont="1" applyFill="1" applyBorder="1" applyAlignment="1">
      <alignment horizontal="center" vertical="center" wrapText="1"/>
    </xf>
    <xf numFmtId="41" fontId="13" fillId="25" borderId="10" xfId="491" applyFont="1" applyFill="1" applyBorder="1" applyAlignment="1">
      <alignment horizontal="center" vertical="center" wrapText="1"/>
    </xf>
    <xf numFmtId="176" fontId="13" fillId="25" borderId="10" xfId="309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41" fontId="14" fillId="0" borderId="23" xfId="491" applyFont="1" applyBorder="1" applyAlignment="1">
      <alignment horizontal="right" vertical="center" wrapText="1"/>
    </xf>
    <xf numFmtId="41" fontId="14" fillId="0" borderId="33" xfId="491" applyFont="1" applyBorder="1">
      <alignment vertical="center"/>
    </xf>
    <xf numFmtId="0" fontId="14" fillId="0" borderId="33" xfId="491" applyNumberFormat="1" applyFont="1" applyBorder="1" applyAlignment="1">
      <alignment horizontal="center" vertical="center"/>
    </xf>
    <xf numFmtId="41" fontId="14" fillId="0" borderId="21" xfId="491" applyFont="1" applyBorder="1" applyAlignment="1">
      <alignment horizontal="right" vertical="center" wrapText="1"/>
    </xf>
    <xf numFmtId="41" fontId="14" fillId="0" borderId="10" xfId="491" applyFont="1" applyBorder="1" applyAlignment="1">
      <alignment horizontal="right" vertical="center" wrapText="1"/>
    </xf>
    <xf numFmtId="0" fontId="14" fillId="0" borderId="28" xfId="0" applyFont="1" applyBorder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right" vertical="center" wrapText="1"/>
    </xf>
    <xf numFmtId="41" fontId="14" fillId="0" borderId="34" xfId="491" applyFont="1" applyBorder="1">
      <alignment vertical="center"/>
    </xf>
    <xf numFmtId="0" fontId="14" fillId="0" borderId="34" xfId="491" applyNumberFormat="1" applyFont="1" applyBorder="1" applyAlignment="1">
      <alignment horizontal="center" vertical="center"/>
    </xf>
    <xf numFmtId="41" fontId="14" fillId="0" borderId="35" xfId="491" applyFont="1" applyBorder="1" applyAlignment="1">
      <alignment horizontal="right" vertical="center" wrapText="1"/>
    </xf>
    <xf numFmtId="41" fontId="14" fillId="0" borderId="36" xfId="491" applyFont="1" applyBorder="1" applyAlignment="1">
      <alignment horizontal="right" vertical="center" wrapText="1"/>
    </xf>
    <xf numFmtId="41" fontId="14" fillId="0" borderId="36" xfId="491" applyFont="1" applyBorder="1">
      <alignment vertical="center"/>
    </xf>
    <xf numFmtId="41" fontId="14" fillId="0" borderId="26" xfId="491" applyFont="1" applyBorder="1" applyAlignment="1">
      <alignment horizontal="right" vertical="center" wrapText="1"/>
    </xf>
    <xf numFmtId="0" fontId="14" fillId="0" borderId="37" xfId="0" applyFont="1" applyBorder="1" applyAlignment="1">
      <alignment horizontal="center" vertical="center" wrapText="1"/>
    </xf>
    <xf numFmtId="41" fontId="14" fillId="0" borderId="37" xfId="491" applyFont="1" applyBorder="1" applyAlignment="1">
      <alignment horizontal="right" vertical="center" wrapText="1"/>
    </xf>
    <xf numFmtId="176" fontId="14" fillId="0" borderId="37" xfId="0" applyNumberFormat="1" applyFont="1" applyBorder="1" applyAlignment="1">
      <alignment horizontal="right" vertical="center" wrapText="1"/>
    </xf>
    <xf numFmtId="0" fontId="14" fillId="0" borderId="38" xfId="491" applyNumberFormat="1" applyFont="1" applyBorder="1" applyAlignment="1">
      <alignment horizontal="center" vertical="center"/>
    </xf>
    <xf numFmtId="41" fontId="14" fillId="0" borderId="39" xfId="491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34" fillId="0" borderId="0" xfId="0" applyFont="1" applyBorder="1" applyAlignment="1">
      <alignment vertical="center"/>
    </xf>
    <xf numFmtId="0" fontId="14" fillId="0" borderId="0" xfId="491" applyNumberFormat="1" applyFont="1" applyAlignment="1">
      <alignment horizontal="center" vertical="center"/>
    </xf>
    <xf numFmtId="41" fontId="13" fillId="0" borderId="10" xfId="491" applyFont="1" applyBorder="1" applyAlignment="1">
      <alignment horizontal="right" vertical="center" wrapText="1"/>
    </xf>
    <xf numFmtId="176" fontId="13" fillId="0" borderId="10" xfId="0" applyNumberFormat="1" applyFont="1" applyBorder="1" applyAlignment="1">
      <alignment horizontal="right" vertical="center" wrapText="1"/>
    </xf>
    <xf numFmtId="0" fontId="14" fillId="0" borderId="31" xfId="0" applyFont="1" applyBorder="1">
      <alignment vertical="center"/>
    </xf>
    <xf numFmtId="41" fontId="14" fillId="0" borderId="14" xfId="491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41" fontId="14" fillId="0" borderId="10" xfId="491" applyFont="1" applyBorder="1" applyAlignment="1">
      <alignment vertical="center" wrapText="1"/>
    </xf>
    <xf numFmtId="0" fontId="14" fillId="0" borderId="32" xfId="0" applyFont="1" applyBorder="1">
      <alignment vertical="center"/>
    </xf>
    <xf numFmtId="41" fontId="14" fillId="0" borderId="35" xfId="491" applyFont="1" applyBorder="1">
      <alignment vertical="center"/>
    </xf>
    <xf numFmtId="0" fontId="14" fillId="0" borderId="23" xfId="0" applyFont="1" applyBorder="1" applyAlignment="1">
      <alignment vertical="center" wrapText="1"/>
    </xf>
    <xf numFmtId="0" fontId="14" fillId="0" borderId="33" xfId="0" applyFont="1" applyBorder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41" fontId="14" fillId="0" borderId="36" xfId="491" applyFont="1" applyBorder="1" applyAlignment="1">
      <alignment vertical="center" wrapText="1"/>
    </xf>
    <xf numFmtId="0" fontId="14" fillId="0" borderId="36" xfId="491" applyNumberFormat="1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>
      <alignment vertical="center"/>
    </xf>
    <xf numFmtId="41" fontId="14" fillId="0" borderId="12" xfId="491" applyFont="1" applyBorder="1" applyAlignment="1">
      <alignment horizontal="right" vertical="center" wrapText="1"/>
    </xf>
    <xf numFmtId="0" fontId="14" fillId="0" borderId="42" xfId="0" applyFont="1" applyBorder="1" applyAlignment="1">
      <alignment vertical="center" wrapText="1"/>
    </xf>
    <xf numFmtId="0" fontId="14" fillId="0" borderId="20" xfId="0" applyFont="1" applyBorder="1">
      <alignment vertical="center"/>
    </xf>
    <xf numFmtId="41" fontId="14" fillId="0" borderId="34" xfId="491" applyFont="1" applyBorder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41" fontId="14" fillId="0" borderId="33" xfId="491" applyFont="1" applyBorder="1" applyAlignment="1">
      <alignment horizontal="left" vertical="center" wrapText="1"/>
    </xf>
    <xf numFmtId="0" fontId="14" fillId="0" borderId="37" xfId="0" applyFont="1" applyBorder="1" applyAlignment="1">
      <alignment vertical="center" wrapText="1"/>
    </xf>
    <xf numFmtId="3" fontId="14" fillId="0" borderId="43" xfId="0" applyNumberFormat="1" applyFont="1" applyBorder="1">
      <alignment vertical="center"/>
    </xf>
    <xf numFmtId="41" fontId="14" fillId="0" borderId="38" xfId="491" applyFont="1" applyBorder="1" applyAlignment="1">
      <alignment horizontal="left" vertical="center" wrapText="1"/>
    </xf>
    <xf numFmtId="0" fontId="17" fillId="0" borderId="0" xfId="0" applyFont="1">
      <alignment vertical="center"/>
    </xf>
    <xf numFmtId="41" fontId="17" fillId="0" borderId="0" xfId="491" applyFont="1">
      <alignment vertical="center"/>
    </xf>
    <xf numFmtId="0" fontId="11" fillId="0" borderId="0" xfId="0" applyFont="1" applyAlignment="1">
      <alignment horizontal="left" vertical="center"/>
    </xf>
    <xf numFmtId="41" fontId="11" fillId="0" borderId="0" xfId="491" applyFont="1" applyAlignment="1">
      <alignment horizontal="left" vertical="center"/>
    </xf>
    <xf numFmtId="0" fontId="34" fillId="0" borderId="0" xfId="0" applyFont="1">
      <alignment vertical="center"/>
    </xf>
    <xf numFmtId="0" fontId="0" fillId="0" borderId="0" xfId="0" applyAlignment="1">
      <alignment vertical="center"/>
    </xf>
    <xf numFmtId="41" fontId="14" fillId="0" borderId="0" xfId="491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41" fontId="34" fillId="0" borderId="0" xfId="491" applyFont="1" applyAlignment="1">
      <alignment horizontal="right" vertical="center" wrapText="1"/>
    </xf>
    <xf numFmtId="41" fontId="34" fillId="0" borderId="0" xfId="491" applyFont="1">
      <alignment vertical="center"/>
    </xf>
    <xf numFmtId="176" fontId="34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0" fontId="11" fillId="0" borderId="0" xfId="0" applyFont="1">
      <alignment vertical="center"/>
    </xf>
    <xf numFmtId="176" fontId="11" fillId="0" borderId="0" xfId="309" applyNumberFormat="1" applyFont="1">
      <alignment vertical="center"/>
    </xf>
    <xf numFmtId="41" fontId="11" fillId="0" borderId="0" xfId="491" applyFont="1">
      <alignment vertical="center"/>
    </xf>
    <xf numFmtId="176" fontId="17" fillId="0" borderId="0" xfId="309" applyNumberFormat="1" applyFont="1">
      <alignment vertical="center"/>
    </xf>
    <xf numFmtId="41" fontId="35" fillId="25" borderId="10" xfId="491" applyFont="1" applyFill="1" applyBorder="1" applyAlignment="1">
      <alignment horizontal="center" vertical="center" wrapText="1"/>
    </xf>
    <xf numFmtId="41" fontId="36" fillId="0" borderId="10" xfId="491" applyFont="1" applyFill="1" applyBorder="1" applyAlignment="1">
      <alignment horizontal="right" vertical="center" wrapText="1"/>
    </xf>
    <xf numFmtId="41" fontId="36" fillId="0" borderId="10" xfId="491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41" fontId="37" fillId="0" borderId="10" xfId="491" applyFont="1" applyBorder="1" applyAlignment="1">
      <alignment horizontal="right" vertical="center" wrapText="1"/>
    </xf>
    <xf numFmtId="0" fontId="36" fillId="0" borderId="10" xfId="0" applyFont="1" applyBorder="1" applyAlignment="1">
      <alignment horizontal="center" vertical="center" wrapText="1"/>
    </xf>
    <xf numFmtId="41" fontId="37" fillId="0" borderId="16" xfId="491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41" fontId="37" fillId="0" borderId="18" xfId="491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41" fontId="37" fillId="0" borderId="13" xfId="491" applyFont="1" applyBorder="1" applyAlignment="1">
      <alignment horizontal="right" vertical="center" wrapText="1"/>
    </xf>
    <xf numFmtId="41" fontId="37" fillId="0" borderId="13" xfId="491" applyFont="1" applyFill="1" applyBorder="1" applyAlignment="1">
      <alignment horizontal="center" vertical="center" wrapText="1"/>
    </xf>
    <xf numFmtId="41" fontId="36" fillId="0" borderId="13" xfId="491" applyFont="1" applyFill="1" applyBorder="1" applyAlignment="1">
      <alignment horizontal="right" vertical="center" wrapText="1"/>
    </xf>
    <xf numFmtId="41" fontId="36" fillId="0" borderId="13" xfId="491" applyFont="1" applyBorder="1" applyAlignment="1">
      <alignment horizontal="right" vertical="center" wrapText="1"/>
    </xf>
    <xf numFmtId="41" fontId="37" fillId="0" borderId="11" xfId="491" applyFont="1" applyBorder="1" applyAlignment="1">
      <alignment horizontal="center" vertical="center" wrapText="1"/>
    </xf>
    <xf numFmtId="41" fontId="36" fillId="0" borderId="10" xfId="491" applyFont="1" applyFill="1" applyBorder="1" applyAlignment="1">
      <alignment horizontal="center" vertical="center" wrapText="1"/>
    </xf>
    <xf numFmtId="41" fontId="37" fillId="0" borderId="19" xfId="491" applyFont="1" applyBorder="1" applyAlignment="1">
      <alignment horizontal="center" vertical="center" wrapText="1"/>
    </xf>
    <xf numFmtId="0" fontId="36" fillId="0" borderId="22" xfId="0" applyFont="1" applyBorder="1" applyAlignment="1">
      <alignment vertical="center"/>
    </xf>
    <xf numFmtId="41" fontId="37" fillId="0" borderId="10" xfId="491" applyFont="1" applyFill="1" applyBorder="1" applyAlignment="1">
      <alignment horizontal="right" vertical="center" wrapText="1"/>
    </xf>
    <xf numFmtId="41" fontId="36" fillId="0" borderId="23" xfId="491" applyFont="1" applyFill="1" applyBorder="1" applyAlignment="1">
      <alignment horizontal="center" vertical="center"/>
    </xf>
    <xf numFmtId="41" fontId="36" fillId="0" borderId="10" xfId="491" applyFont="1" applyFill="1" applyBorder="1" applyAlignment="1">
      <alignment horizontal="center" vertical="center"/>
    </xf>
    <xf numFmtId="41" fontId="36" fillId="0" borderId="16" xfId="491" applyFont="1" applyFill="1" applyBorder="1" applyAlignment="1">
      <alignment horizontal="center" vertical="center"/>
    </xf>
    <xf numFmtId="0" fontId="36" fillId="0" borderId="27" xfId="0" applyFont="1" applyBorder="1" applyAlignment="1">
      <alignment vertical="center"/>
    </xf>
    <xf numFmtId="41" fontId="36" fillId="0" borderId="18" xfId="491" applyFont="1" applyFill="1" applyBorder="1" applyAlignment="1">
      <alignment horizontal="center" vertical="center"/>
    </xf>
    <xf numFmtId="41" fontId="36" fillId="0" borderId="11" xfId="491" applyFont="1" applyBorder="1" applyAlignment="1">
      <alignment horizontal="center" vertical="center"/>
    </xf>
    <xf numFmtId="41" fontId="36" fillId="0" borderId="11" xfId="491" applyFont="1" applyBorder="1" applyAlignment="1">
      <alignment horizontal="center" vertical="center" wrapText="1"/>
    </xf>
    <xf numFmtId="0" fontId="36" fillId="0" borderId="28" xfId="0" applyFont="1" applyBorder="1">
      <alignment vertical="center"/>
    </xf>
    <xf numFmtId="0" fontId="36" fillId="0" borderId="13" xfId="0" applyFont="1" applyBorder="1" applyAlignment="1">
      <alignment horizontal="center" vertical="center"/>
    </xf>
    <xf numFmtId="41" fontId="32" fillId="0" borderId="0" xfId="491" applyFont="1" applyBorder="1">
      <alignment vertical="center"/>
    </xf>
    <xf numFmtId="0" fontId="32" fillId="0" borderId="0" xfId="491" applyNumberFormat="1" applyFont="1" applyBorder="1" applyAlignment="1">
      <alignment horizontal="center" vertical="center"/>
    </xf>
    <xf numFmtId="41" fontId="32" fillId="0" borderId="14" xfId="491" applyFont="1" applyBorder="1" applyAlignment="1">
      <alignment horizontal="right" vertical="center" wrapText="1"/>
    </xf>
    <xf numFmtId="41" fontId="37" fillId="0" borderId="10" xfId="49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176" fontId="12" fillId="0" borderId="10" xfId="0" applyNumberFormat="1" applyFont="1" applyBorder="1" applyAlignment="1">
      <alignment horizontal="right" vertical="center" wrapText="1"/>
    </xf>
    <xf numFmtId="176" fontId="11" fillId="0" borderId="10" xfId="0" applyNumberFormat="1" applyFont="1" applyBorder="1" applyAlignment="1">
      <alignment horizontal="right" vertical="center" wrapText="1"/>
    </xf>
    <xf numFmtId="0" fontId="38" fillId="0" borderId="0" xfId="0" applyFont="1" applyAlignment="1">
      <alignment horizontal="right" vertical="center"/>
    </xf>
    <xf numFmtId="176" fontId="37" fillId="25" borderId="10" xfId="309" applyNumberFormat="1" applyFont="1" applyFill="1" applyBorder="1" applyAlignment="1">
      <alignment horizontal="center" vertical="center" wrapText="1"/>
    </xf>
    <xf numFmtId="176" fontId="35" fillId="25" borderId="17" xfId="309" applyNumberFormat="1" applyFont="1" applyFill="1" applyBorder="1" applyAlignment="1">
      <alignment horizontal="center" vertical="center" wrapText="1"/>
    </xf>
    <xf numFmtId="176" fontId="37" fillId="0" borderId="17" xfId="0" applyNumberFormat="1" applyFont="1" applyBorder="1" applyAlignment="1">
      <alignment horizontal="right" vertical="center" wrapText="1"/>
    </xf>
    <xf numFmtId="176" fontId="37" fillId="0" borderId="44" xfId="0" applyNumberFormat="1" applyFont="1" applyBorder="1" applyAlignment="1">
      <alignment horizontal="right" vertical="center" wrapText="1"/>
    </xf>
    <xf numFmtId="0" fontId="33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right" vertical="center" wrapText="1"/>
    </xf>
    <xf numFmtId="0" fontId="38" fillId="0" borderId="46" xfId="0" applyNumberFormat="1" applyFont="1" applyBorder="1">
      <alignment vertical="center"/>
    </xf>
    <xf numFmtId="0" fontId="38" fillId="0" borderId="47" xfId="0" applyNumberFormat="1" applyFont="1" applyBorder="1">
      <alignment vertical="center"/>
    </xf>
    <xf numFmtId="0" fontId="0" fillId="0" borderId="13" xfId="0" applyBorder="1" applyAlignment="1">
      <alignment horizontal="center" vertical="center" wrapText="1"/>
    </xf>
    <xf numFmtId="0" fontId="38" fillId="0" borderId="46" xfId="0" applyFont="1" applyBorder="1">
      <alignment vertical="center"/>
    </xf>
    <xf numFmtId="0" fontId="38" fillId="0" borderId="47" xfId="0" applyFont="1" applyBorder="1">
      <alignment vertical="center"/>
    </xf>
    <xf numFmtId="41" fontId="35" fillId="24" borderId="10" xfId="49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176" fontId="35" fillId="24" borderId="10" xfId="309" applyNumberFormat="1" applyFont="1" applyFill="1" applyBorder="1" applyAlignment="1">
      <alignment horizontal="center" vertical="center" wrapText="1"/>
    </xf>
    <xf numFmtId="41" fontId="32" fillId="0" borderId="48" xfId="491" applyFont="1" applyBorder="1">
      <alignment vertical="center"/>
    </xf>
    <xf numFmtId="0" fontId="32" fillId="0" borderId="25" xfId="0" applyFont="1" applyBorder="1" applyAlignment="1">
      <alignment horizontal="left" vertical="center"/>
    </xf>
    <xf numFmtId="41" fontId="32" fillId="0" borderId="49" xfId="491" applyFont="1" applyBorder="1" applyAlignment="1">
      <alignment vertical="center"/>
    </xf>
    <xf numFmtId="0" fontId="32" fillId="0" borderId="36" xfId="491" applyNumberFormat="1" applyFont="1" applyBorder="1" applyAlignment="1">
      <alignment horizontal="center" vertical="center"/>
    </xf>
    <xf numFmtId="41" fontId="32" fillId="0" borderId="48" xfId="491" applyFont="1" applyBorder="1" applyAlignment="1">
      <alignment vertical="center"/>
    </xf>
    <xf numFmtId="0" fontId="32" fillId="0" borderId="41" xfId="0" applyFont="1" applyBorder="1" applyAlignment="1">
      <alignment horizontal="left" vertical="center"/>
    </xf>
    <xf numFmtId="10" fontId="14" fillId="0" borderId="0" xfId="491" applyNumberFormat="1" applyFont="1">
      <alignment vertical="center"/>
    </xf>
    <xf numFmtId="41" fontId="32" fillId="0" borderId="0" xfId="49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32" fillId="0" borderId="10" xfId="491" applyFont="1" applyBorder="1" applyAlignment="1">
      <alignment horizontal="right" vertical="center" wrapText="1"/>
    </xf>
    <xf numFmtId="41" fontId="32" fillId="0" borderId="10" xfId="491" applyFont="1" applyBorder="1" applyAlignment="1">
      <alignment vertical="center" wrapText="1"/>
    </xf>
    <xf numFmtId="41" fontId="32" fillId="0" borderId="23" xfId="491" applyFont="1" applyBorder="1" applyAlignment="1">
      <alignment horizontal="right" vertical="center" wrapText="1"/>
    </xf>
    <xf numFmtId="41" fontId="32" fillId="0" borderId="32" xfId="491" applyFont="1" applyBorder="1" applyAlignment="1">
      <alignment vertical="center" wrapText="1"/>
    </xf>
    <xf numFmtId="41" fontId="32" fillId="0" borderId="0" xfId="491" applyFont="1" applyBorder="1" applyAlignment="1">
      <alignment horizontal="right" vertical="center" wrapText="1"/>
    </xf>
    <xf numFmtId="41" fontId="32" fillId="0" borderId="17" xfId="491" applyFont="1" applyBorder="1" applyAlignment="1">
      <alignment vertical="center" wrapText="1"/>
    </xf>
    <xf numFmtId="41" fontId="32" fillId="0" borderId="31" xfId="491" applyFont="1" applyBorder="1" applyAlignment="1">
      <alignment vertical="center" wrapText="1"/>
    </xf>
    <xf numFmtId="41" fontId="32" fillId="0" borderId="50" xfId="491" applyFont="1" applyBorder="1" applyAlignment="1">
      <alignment vertical="center" wrapText="1"/>
    </xf>
    <xf numFmtId="41" fontId="32" fillId="0" borderId="37" xfId="491" applyFont="1" applyBorder="1" applyAlignment="1">
      <alignment horizontal="right" vertical="center" wrapText="1"/>
    </xf>
    <xf numFmtId="41" fontId="32" fillId="0" borderId="37" xfId="491" applyFont="1" applyBorder="1" applyAlignment="1">
      <alignment vertical="center" wrapText="1"/>
    </xf>
    <xf numFmtId="0" fontId="33" fillId="0" borderId="19" xfId="0" applyFont="1" applyBorder="1">
      <alignment vertical="center"/>
    </xf>
    <xf numFmtId="0" fontId="32" fillId="0" borderId="10" xfId="0" applyFont="1" applyBorder="1" applyAlignment="1">
      <alignment horizontal="center" vertical="center" wrapText="1"/>
    </xf>
    <xf numFmtId="176" fontId="32" fillId="0" borderId="10" xfId="0" applyNumberFormat="1" applyFont="1" applyBorder="1" applyAlignment="1">
      <alignment horizontal="right" vertical="center" wrapText="1"/>
    </xf>
    <xf numFmtId="0" fontId="32" fillId="0" borderId="20" xfId="0" applyFont="1" applyBorder="1">
      <alignment vertical="center"/>
    </xf>
    <xf numFmtId="41" fontId="32" fillId="0" borderId="33" xfId="491" applyFont="1" applyBorder="1">
      <alignment vertical="center"/>
    </xf>
    <xf numFmtId="0" fontId="32" fillId="0" borderId="33" xfId="491" applyNumberFormat="1" applyFont="1" applyBorder="1" applyAlignment="1">
      <alignment horizontal="center" vertical="center"/>
    </xf>
    <xf numFmtId="41" fontId="32" fillId="0" borderId="21" xfId="491" applyFont="1" applyBorder="1" applyAlignment="1">
      <alignment horizontal="right" vertical="center" wrapText="1"/>
    </xf>
    <xf numFmtId="0" fontId="33" fillId="0" borderId="22" xfId="0" applyFont="1" applyBorder="1">
      <alignment vertical="center"/>
    </xf>
    <xf numFmtId="0" fontId="32" fillId="0" borderId="16" xfId="0" applyFont="1" applyBorder="1" applyAlignment="1">
      <alignment horizontal="center" vertical="center" wrapText="1"/>
    </xf>
    <xf numFmtId="41" fontId="32" fillId="0" borderId="23" xfId="491" applyFont="1" applyBorder="1" applyAlignment="1">
      <alignment vertical="center" wrapText="1"/>
    </xf>
    <xf numFmtId="41" fontId="32" fillId="0" borderId="31" xfId="491" applyFont="1" applyBorder="1" applyAlignment="1">
      <alignment horizontal="right" vertical="center" wrapText="1"/>
    </xf>
    <xf numFmtId="0" fontId="32" fillId="0" borderId="40" xfId="0" applyFont="1" applyBorder="1" applyAlignment="1">
      <alignment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41" fontId="32" fillId="0" borderId="18" xfId="491" applyFont="1" applyBorder="1" applyAlignment="1">
      <alignment vertical="center" wrapText="1"/>
    </xf>
    <xf numFmtId="41" fontId="32" fillId="0" borderId="32" xfId="491" applyFont="1" applyBorder="1" applyAlignment="1">
      <alignment horizontal="right" vertical="center" wrapText="1"/>
    </xf>
    <xf numFmtId="0" fontId="32" fillId="0" borderId="42" xfId="0" applyFont="1" applyBorder="1" applyAlignment="1">
      <alignment vertical="center" wrapText="1"/>
    </xf>
    <xf numFmtId="41" fontId="32" fillId="0" borderId="34" xfId="491" applyFont="1" applyBorder="1" applyAlignment="1">
      <alignment horizontal="left" vertical="center"/>
    </xf>
    <xf numFmtId="0" fontId="32" fillId="0" borderId="34" xfId="491" applyNumberFormat="1" applyFont="1" applyBorder="1" applyAlignment="1">
      <alignment horizontal="center" vertical="center"/>
    </xf>
    <xf numFmtId="41" fontId="32" fillId="0" borderId="35" xfId="491" applyFont="1" applyBorder="1" applyAlignment="1">
      <alignment horizontal="right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41" fontId="32" fillId="0" borderId="18" xfId="491" applyFont="1" applyBorder="1" applyAlignment="1">
      <alignment horizontal="right" vertical="center" wrapText="1"/>
    </xf>
    <xf numFmtId="0" fontId="32" fillId="0" borderId="32" xfId="0" applyFont="1" applyBorder="1" applyAlignment="1">
      <alignment horizontal="left" vertical="center" wrapText="1"/>
    </xf>
    <xf numFmtId="41" fontId="32" fillId="0" borderId="51" xfId="491" applyFont="1" applyBorder="1" applyAlignment="1">
      <alignment horizontal="right" vertical="center" wrapText="1"/>
    </xf>
    <xf numFmtId="176" fontId="32" fillId="0" borderId="18" xfId="0" applyNumberFormat="1" applyFont="1" applyBorder="1" applyAlignment="1">
      <alignment horizontal="right" vertical="center" wrapText="1"/>
    </xf>
    <xf numFmtId="41" fontId="32" fillId="0" borderId="34" xfId="491" applyFont="1" applyBorder="1">
      <alignment vertical="center"/>
    </xf>
    <xf numFmtId="0" fontId="32" fillId="0" borderId="16" xfId="0" applyFont="1" applyFill="1" applyBorder="1" applyAlignment="1">
      <alignment horizontal="center" vertical="center" wrapText="1"/>
    </xf>
    <xf numFmtId="41" fontId="32" fillId="0" borderId="16" xfId="491" applyFont="1" applyFill="1" applyBorder="1" applyAlignment="1">
      <alignment horizontal="right" vertical="center" wrapText="1"/>
    </xf>
    <xf numFmtId="0" fontId="32" fillId="0" borderId="16" xfId="0" applyFont="1" applyBorder="1" applyAlignment="1">
      <alignment horizontal="left" vertical="center" wrapText="1"/>
    </xf>
    <xf numFmtId="41" fontId="32" fillId="0" borderId="52" xfId="491" applyFont="1" applyBorder="1" applyAlignment="1">
      <alignment horizontal="right" vertical="center" wrapText="1"/>
    </xf>
    <xf numFmtId="41" fontId="32" fillId="0" borderId="50" xfId="491" applyFont="1" applyBorder="1" applyAlignment="1">
      <alignment horizontal="right" vertical="center" wrapText="1"/>
    </xf>
    <xf numFmtId="0" fontId="32" fillId="0" borderId="16" xfId="0" applyFont="1" applyFill="1" applyBorder="1" applyAlignment="1">
      <alignment horizontal="right" vertical="center" wrapText="1"/>
    </xf>
    <xf numFmtId="41" fontId="32" fillId="0" borderId="48" xfId="491" applyFont="1" applyBorder="1" applyAlignment="1">
      <alignment vertical="center" wrapText="1"/>
    </xf>
    <xf numFmtId="0" fontId="32" fillId="0" borderId="0" xfId="491" applyNumberFormat="1" applyFont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41" fontId="32" fillId="0" borderId="23" xfId="491" applyFont="1" applyFill="1" applyBorder="1" applyAlignment="1">
      <alignment horizontal="righ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23" xfId="0" applyFont="1" applyFill="1" applyBorder="1" applyAlignment="1">
      <alignment horizontal="right" vertical="center" wrapText="1"/>
    </xf>
    <xf numFmtId="41" fontId="32" fillId="0" borderId="0" xfId="491" applyFont="1" applyBorder="1" applyAlignment="1">
      <alignment vertical="center" wrapText="1"/>
    </xf>
    <xf numFmtId="0" fontId="39" fillId="0" borderId="18" xfId="0" applyFont="1" applyFill="1" applyBorder="1" applyAlignment="1">
      <alignment horizontal="center" vertical="center" wrapText="1"/>
    </xf>
    <xf numFmtId="41" fontId="39" fillId="0" borderId="18" xfId="491" applyFont="1" applyFill="1" applyBorder="1" applyAlignment="1">
      <alignment horizontal="right" vertical="center" wrapText="1"/>
    </xf>
    <xf numFmtId="0" fontId="39" fillId="24" borderId="32" xfId="0" applyFont="1" applyFill="1" applyBorder="1" applyAlignment="1">
      <alignment vertical="center" wrapText="1"/>
    </xf>
    <xf numFmtId="41" fontId="32" fillId="0" borderId="34" xfId="491" applyFont="1" applyBorder="1" applyAlignment="1">
      <alignment horizontal="right" vertical="center" wrapText="1"/>
    </xf>
    <xf numFmtId="0" fontId="39" fillId="0" borderId="18" xfId="0" applyFont="1" applyFill="1" applyBorder="1" applyAlignment="1">
      <alignment horizontal="right" vertical="center" wrapText="1"/>
    </xf>
    <xf numFmtId="41" fontId="32" fillId="0" borderId="34" xfId="491" applyFont="1" applyBorder="1" applyAlignment="1">
      <alignment vertical="center" wrapText="1"/>
    </xf>
    <xf numFmtId="0" fontId="32" fillId="0" borderId="34" xfId="491" applyNumberFormat="1" applyFont="1" applyBorder="1" applyAlignment="1">
      <alignment horizontal="center" vertical="center" wrapText="1"/>
    </xf>
    <xf numFmtId="0" fontId="32" fillId="0" borderId="22" xfId="0" applyFont="1" applyBorder="1" applyAlignment="1">
      <alignment vertical="center" wrapText="1"/>
    </xf>
    <xf numFmtId="0" fontId="32" fillId="0" borderId="17" xfId="0" applyFont="1" applyBorder="1" applyAlignment="1">
      <alignment horizontal="left" vertical="center" wrapText="1"/>
    </xf>
    <xf numFmtId="41" fontId="32" fillId="0" borderId="53" xfId="491" applyFont="1" applyBorder="1" applyAlignment="1">
      <alignment horizontal="right" vertical="center" wrapText="1"/>
    </xf>
    <xf numFmtId="41" fontId="32" fillId="0" borderId="17" xfId="491" applyFont="1" applyBorder="1" applyAlignment="1">
      <alignment horizontal="right" vertical="center" wrapText="1"/>
    </xf>
    <xf numFmtId="41" fontId="32" fillId="0" borderId="20" xfId="491" applyFont="1" applyBorder="1" applyAlignment="1">
      <alignment horizontal="left" vertical="center" wrapText="1"/>
    </xf>
    <xf numFmtId="0" fontId="32" fillId="0" borderId="16" xfId="0" applyFont="1" applyBorder="1" applyAlignment="1">
      <alignment vertical="center" wrapText="1"/>
    </xf>
    <xf numFmtId="0" fontId="32" fillId="0" borderId="20" xfId="0" applyFont="1" applyBorder="1" applyAlignment="1">
      <alignment vertical="center" wrapText="1"/>
    </xf>
    <xf numFmtId="0" fontId="32" fillId="0" borderId="23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41" fontId="32" fillId="0" borderId="36" xfId="491" applyFont="1" applyBorder="1">
      <alignment vertical="center"/>
    </xf>
    <xf numFmtId="0" fontId="32" fillId="0" borderId="36" xfId="491" applyNumberFormat="1" applyFont="1" applyBorder="1" applyAlignment="1">
      <alignment horizontal="center" vertical="center" wrapText="1"/>
    </xf>
    <xf numFmtId="41" fontId="32" fillId="0" borderId="26" xfId="491" applyFont="1" applyBorder="1" applyAlignment="1">
      <alignment horizontal="right" vertical="center" wrapText="1"/>
    </xf>
    <xf numFmtId="0" fontId="32" fillId="0" borderId="18" xfId="0" applyFont="1" applyBorder="1" applyAlignment="1">
      <alignment vertical="center" wrapText="1"/>
    </xf>
    <xf numFmtId="41" fontId="32" fillId="0" borderId="21" xfId="491" applyFont="1" applyBorder="1">
      <alignment vertical="center"/>
    </xf>
    <xf numFmtId="41" fontId="32" fillId="0" borderId="33" xfId="491" applyFont="1" applyBorder="1" applyAlignment="1">
      <alignment horizontal="right" vertical="center" wrapText="1"/>
    </xf>
    <xf numFmtId="0" fontId="32" fillId="0" borderId="25" xfId="0" applyFont="1" applyBorder="1">
      <alignment vertical="center"/>
    </xf>
    <xf numFmtId="0" fontId="32" fillId="0" borderId="28" xfId="0" applyFont="1" applyBorder="1" applyAlignment="1">
      <alignment vertical="center" wrapText="1"/>
    </xf>
    <xf numFmtId="0" fontId="32" fillId="0" borderId="37" xfId="0" applyFont="1" applyBorder="1" applyAlignment="1">
      <alignment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left" vertical="center" wrapText="1"/>
    </xf>
    <xf numFmtId="41" fontId="32" fillId="0" borderId="54" xfId="491" applyFont="1" applyBorder="1" applyAlignment="1">
      <alignment horizontal="right" vertical="center" wrapText="1"/>
    </xf>
    <xf numFmtId="41" fontId="32" fillId="0" borderId="55" xfId="491" applyFont="1" applyBorder="1" applyAlignment="1">
      <alignment horizontal="right" vertical="center" wrapText="1"/>
    </xf>
    <xf numFmtId="0" fontId="32" fillId="0" borderId="43" xfId="0" applyFont="1" applyBorder="1">
      <alignment vertical="center"/>
    </xf>
    <xf numFmtId="41" fontId="32" fillId="0" borderId="38" xfId="491" applyFont="1" applyBorder="1">
      <alignment vertical="center"/>
    </xf>
    <xf numFmtId="0" fontId="32" fillId="0" borderId="38" xfId="491" applyNumberFormat="1" applyFont="1" applyBorder="1" applyAlignment="1">
      <alignment horizontal="center" vertical="center" wrapText="1"/>
    </xf>
    <xf numFmtId="41" fontId="32" fillId="0" borderId="39" xfId="491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41" fontId="32" fillId="0" borderId="0" xfId="491" applyFont="1" applyBorder="1" applyAlignment="1">
      <alignment horizontal="left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41" fontId="39" fillId="25" borderId="10" xfId="491" applyFont="1" applyFill="1" applyBorder="1" applyAlignment="1">
      <alignment horizontal="center" vertical="center" wrapText="1"/>
    </xf>
    <xf numFmtId="176" fontId="39" fillId="25" borderId="10" xfId="309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41" fontId="32" fillId="0" borderId="16" xfId="491" applyFont="1" applyBorder="1" applyAlignment="1">
      <alignment horizontal="right" vertical="center" wrapText="1"/>
    </xf>
    <xf numFmtId="0" fontId="32" fillId="0" borderId="41" xfId="0" applyFont="1" applyBorder="1" applyAlignment="1">
      <alignment vertical="center" wrapText="1"/>
    </xf>
    <xf numFmtId="0" fontId="32" fillId="0" borderId="50" xfId="0" applyFont="1" applyBorder="1" applyAlignment="1">
      <alignment horizontal="left" vertical="center" wrapText="1"/>
    </xf>
    <xf numFmtId="0" fontId="32" fillId="0" borderId="41" xfId="0" applyFont="1" applyFill="1" applyBorder="1" applyAlignment="1">
      <alignment vertical="center" wrapText="1"/>
    </xf>
    <xf numFmtId="0" fontId="32" fillId="0" borderId="42" xfId="0" applyFont="1" applyFill="1" applyBorder="1" applyAlignment="1">
      <alignment vertical="center" wrapText="1"/>
    </xf>
    <xf numFmtId="0" fontId="32" fillId="0" borderId="18" xfId="0" applyFont="1" applyBorder="1" applyAlignment="1">
      <alignment horizontal="left" vertical="center" wrapText="1"/>
    </xf>
    <xf numFmtId="41" fontId="32" fillId="0" borderId="56" xfId="491" applyFont="1" applyBorder="1">
      <alignment vertical="center"/>
    </xf>
    <xf numFmtId="41" fontId="32" fillId="0" borderId="49" xfId="491" applyFont="1" applyBorder="1">
      <alignment vertical="center"/>
    </xf>
    <xf numFmtId="41" fontId="32" fillId="0" borderId="14" xfId="491" applyNumberFormat="1" applyFont="1" applyBorder="1" applyAlignment="1">
      <alignment horizontal="right" vertical="center" wrapText="1"/>
    </xf>
    <xf numFmtId="41" fontId="32" fillId="0" borderId="0" xfId="491" applyFont="1" applyBorder="1" applyAlignment="1">
      <alignment horizontal="left" vertical="center"/>
    </xf>
    <xf numFmtId="176" fontId="32" fillId="0" borderId="16" xfId="0" applyNumberFormat="1" applyFont="1" applyBorder="1" applyAlignment="1">
      <alignment horizontal="right" vertical="center" wrapText="1"/>
    </xf>
    <xf numFmtId="0" fontId="32" fillId="0" borderId="53" xfId="0" applyFont="1" applyBorder="1" applyAlignment="1">
      <alignment horizontal="center" vertical="center"/>
    </xf>
    <xf numFmtId="0" fontId="32" fillId="0" borderId="33" xfId="0" applyFont="1" applyBorder="1" applyAlignment="1">
      <alignment horizontal="left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41" fontId="32" fillId="0" borderId="36" xfId="491" applyFont="1" applyBorder="1" applyAlignment="1">
      <alignment horizontal="right" vertical="center" wrapText="1"/>
    </xf>
    <xf numFmtId="0" fontId="32" fillId="0" borderId="36" xfId="0" applyFont="1" applyBorder="1" applyAlignment="1">
      <alignment horizontal="left" vertical="center"/>
    </xf>
    <xf numFmtId="0" fontId="32" fillId="0" borderId="23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176" fontId="32" fillId="0" borderId="23" xfId="0" applyNumberFormat="1" applyFont="1" applyBorder="1" applyAlignment="1">
      <alignment horizontal="right" vertical="center" wrapText="1"/>
    </xf>
    <xf numFmtId="0" fontId="32" fillId="0" borderId="40" xfId="0" applyFont="1" applyBorder="1">
      <alignment vertical="center"/>
    </xf>
    <xf numFmtId="0" fontId="32" fillId="0" borderId="18" xfId="0" applyFont="1" applyBorder="1" applyAlignment="1">
      <alignment horizontal="center" vertical="center"/>
    </xf>
    <xf numFmtId="0" fontId="32" fillId="0" borderId="34" xfId="0" applyFont="1" applyBorder="1" applyAlignment="1">
      <alignment horizontal="left" vertical="center"/>
    </xf>
    <xf numFmtId="0" fontId="32" fillId="0" borderId="42" xfId="0" applyFont="1" applyBorder="1">
      <alignment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40" fillId="0" borderId="20" xfId="0" applyFont="1" applyBorder="1">
      <alignment vertical="center"/>
    </xf>
    <xf numFmtId="0" fontId="32" fillId="0" borderId="23" xfId="0" applyFont="1" applyBorder="1">
      <alignment vertical="center"/>
    </xf>
    <xf numFmtId="41" fontId="33" fillId="0" borderId="16" xfId="491" applyFont="1" applyBorder="1">
      <alignment vertical="center"/>
    </xf>
    <xf numFmtId="0" fontId="36" fillId="0" borderId="0" xfId="0" applyFont="1" applyBorder="1" applyAlignment="1">
      <alignment horizontal="left" vertical="center"/>
    </xf>
    <xf numFmtId="41" fontId="36" fillId="0" borderId="0" xfId="491" applyFont="1" applyBorder="1" applyAlignment="1">
      <alignment horizontal="left" vertical="center"/>
    </xf>
    <xf numFmtId="41" fontId="36" fillId="0" borderId="16" xfId="491" applyFont="1" applyBorder="1" applyAlignment="1">
      <alignment horizontal="left" vertical="center"/>
    </xf>
    <xf numFmtId="176" fontId="32" fillId="0" borderId="12" xfId="0" applyNumberFormat="1" applyFont="1" applyBorder="1" applyAlignment="1">
      <alignment horizontal="right" vertical="center" wrapText="1"/>
    </xf>
    <xf numFmtId="0" fontId="32" fillId="0" borderId="37" xfId="0" applyFont="1" applyBorder="1">
      <alignment vertical="center"/>
    </xf>
    <xf numFmtId="0" fontId="32" fillId="0" borderId="38" xfId="0" applyFont="1" applyBorder="1" applyAlignment="1">
      <alignment horizontal="left" vertical="center"/>
    </xf>
    <xf numFmtId="176" fontId="32" fillId="0" borderId="54" xfId="0" applyNumberFormat="1" applyFont="1" applyBorder="1" applyAlignment="1">
      <alignment horizontal="right" vertical="center" wrapText="1"/>
    </xf>
    <xf numFmtId="0" fontId="32" fillId="0" borderId="43" xfId="0" applyFont="1" applyBorder="1" applyAlignment="1">
      <alignment vertical="center" wrapText="1"/>
    </xf>
    <xf numFmtId="0" fontId="32" fillId="0" borderId="38" xfId="491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41" fontId="32" fillId="0" borderId="57" xfId="491" applyFont="1" applyBorder="1">
      <alignment vertical="center"/>
    </xf>
    <xf numFmtId="0" fontId="32" fillId="0" borderId="19" xfId="0" applyFont="1" applyBorder="1" applyAlignment="1">
      <alignment vertical="center" wrapText="1"/>
    </xf>
    <xf numFmtId="0" fontId="32" fillId="0" borderId="33" xfId="0" applyFont="1" applyBorder="1" applyAlignment="1">
      <alignment horizontal="center" vertical="center"/>
    </xf>
    <xf numFmtId="41" fontId="39" fillId="0" borderId="21" xfId="491" applyFont="1" applyBorder="1" applyAlignment="1">
      <alignment horizontal="right" vertical="center" wrapText="1"/>
    </xf>
    <xf numFmtId="0" fontId="32" fillId="0" borderId="50" xfId="0" applyFont="1" applyBorder="1" applyAlignment="1">
      <alignment horizontal="center" vertical="center"/>
    </xf>
    <xf numFmtId="0" fontId="32" fillId="0" borderId="16" xfId="0" applyFont="1" applyBorder="1" applyAlignment="1">
      <alignment horizontal="right" vertical="center" wrapText="1"/>
    </xf>
    <xf numFmtId="0" fontId="39" fillId="0" borderId="20" xfId="0" applyFont="1" applyBorder="1">
      <alignment vertical="center"/>
    </xf>
    <xf numFmtId="41" fontId="39" fillId="0" borderId="33" xfId="491" applyFont="1" applyBorder="1" applyAlignment="1">
      <alignment horizontal="center" vertical="center"/>
    </xf>
    <xf numFmtId="0" fontId="39" fillId="0" borderId="33" xfId="491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3" xfId="0" applyFont="1" applyBorder="1" applyAlignment="1">
      <alignment horizontal="righ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40" xfId="0" applyFont="1" applyFill="1" applyBorder="1" applyAlignment="1">
      <alignment horizontal="left" vertical="center"/>
    </xf>
    <xf numFmtId="0" fontId="32" fillId="0" borderId="53" xfId="0" applyFont="1" applyBorder="1" applyAlignment="1">
      <alignment horizontal="left" vertical="center" wrapText="1"/>
    </xf>
    <xf numFmtId="41" fontId="32" fillId="0" borderId="0" xfId="491" applyFont="1" applyFill="1" applyBorder="1">
      <alignment vertical="center"/>
    </xf>
    <xf numFmtId="0" fontId="32" fillId="0" borderId="0" xfId="491" applyNumberFormat="1" applyFont="1" applyFill="1" applyBorder="1" applyAlignment="1">
      <alignment horizontal="center" vertical="center"/>
    </xf>
    <xf numFmtId="41" fontId="32" fillId="0" borderId="14" xfId="491" applyFont="1" applyFill="1" applyBorder="1" applyAlignment="1">
      <alignment horizontal="right" vertical="center" wrapText="1"/>
    </xf>
    <xf numFmtId="0" fontId="32" fillId="25" borderId="41" xfId="0" applyFont="1" applyFill="1" applyBorder="1" applyAlignment="1">
      <alignment horizontal="left" vertical="center"/>
    </xf>
    <xf numFmtId="0" fontId="32" fillId="0" borderId="41" xfId="0" applyFont="1" applyFill="1" applyBorder="1" applyAlignment="1">
      <alignment horizontal="left" vertical="center"/>
    </xf>
    <xf numFmtId="0" fontId="39" fillId="0" borderId="20" xfId="0" applyFont="1" applyBorder="1" applyAlignment="1">
      <alignment horizontal="left" vertical="center"/>
    </xf>
    <xf numFmtId="176" fontId="32" fillId="0" borderId="23" xfId="309" applyNumberFormat="1" applyFont="1" applyBorder="1" applyAlignment="1">
      <alignment horizontal="right" vertical="center" wrapText="1"/>
    </xf>
    <xf numFmtId="41" fontId="32" fillId="0" borderId="23" xfId="491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 wrapText="1"/>
    </xf>
    <xf numFmtId="176" fontId="32" fillId="0" borderId="0" xfId="309" applyNumberFormat="1" applyFont="1" applyBorder="1" applyAlignment="1">
      <alignment horizontal="right" vertical="center" wrapText="1"/>
    </xf>
    <xf numFmtId="0" fontId="32" fillId="0" borderId="40" xfId="0" applyFont="1" applyBorder="1" applyAlignment="1">
      <alignment horizontal="left" vertical="center"/>
    </xf>
    <xf numFmtId="176" fontId="32" fillId="0" borderId="34" xfId="309" applyNumberFormat="1" applyFont="1" applyBorder="1" applyAlignment="1">
      <alignment horizontal="right" vertical="center" wrapText="1"/>
    </xf>
    <xf numFmtId="176" fontId="32" fillId="0" borderId="33" xfId="309" applyNumberFormat="1" applyFont="1" applyBorder="1" applyAlignment="1">
      <alignment horizontal="righ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/>
    </xf>
    <xf numFmtId="41" fontId="32" fillId="0" borderId="38" xfId="491" applyFont="1" applyBorder="1" applyAlignment="1">
      <alignment horizontal="right" vertical="center" wrapText="1"/>
    </xf>
    <xf numFmtId="0" fontId="32" fillId="0" borderId="38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/>
    </xf>
    <xf numFmtId="41" fontId="36" fillId="0" borderId="23" xfId="491" applyFont="1" applyBorder="1" applyAlignment="1">
      <alignment horizontal="left" vertical="center"/>
    </xf>
    <xf numFmtId="41" fontId="36" fillId="0" borderId="23" xfId="491" applyFont="1" applyBorder="1" applyAlignment="1">
      <alignment horizontal="right" vertical="center" wrapText="1"/>
    </xf>
    <xf numFmtId="0" fontId="39" fillId="25" borderId="22" xfId="0" applyFont="1" applyFill="1" applyBorder="1" applyAlignment="1">
      <alignment horizontal="center" vertical="center" wrapText="1"/>
    </xf>
    <xf numFmtId="0" fontId="39" fillId="25" borderId="23" xfId="0" applyFont="1" applyFill="1" applyBorder="1" applyAlignment="1">
      <alignment horizontal="center" vertical="center" wrapText="1"/>
    </xf>
    <xf numFmtId="0" fontId="39" fillId="25" borderId="50" xfId="0" applyFont="1" applyFill="1" applyBorder="1" applyAlignment="1">
      <alignment horizontal="center" vertical="center" wrapText="1"/>
    </xf>
    <xf numFmtId="41" fontId="39" fillId="25" borderId="16" xfId="491" applyFont="1" applyFill="1" applyBorder="1" applyAlignment="1">
      <alignment horizontal="center" vertical="center" wrapText="1"/>
    </xf>
    <xf numFmtId="0" fontId="39" fillId="25" borderId="17" xfId="0" applyFont="1" applyFill="1" applyBorder="1" applyAlignment="1">
      <alignment vertical="center" wrapText="1"/>
    </xf>
    <xf numFmtId="41" fontId="39" fillId="25" borderId="0" xfId="491" applyFont="1" applyFill="1" applyBorder="1" applyAlignment="1">
      <alignment horizontal="center" vertical="center" wrapText="1"/>
    </xf>
    <xf numFmtId="176" fontId="39" fillId="25" borderId="16" xfId="309" applyNumberFormat="1" applyFont="1" applyFill="1" applyBorder="1" applyAlignment="1">
      <alignment horizontal="center" vertical="center" wrapText="1"/>
    </xf>
    <xf numFmtId="0" fontId="39" fillId="0" borderId="20" xfId="0" applyFont="1" applyBorder="1" applyAlignment="1">
      <alignment vertical="center"/>
    </xf>
    <xf numFmtId="0" fontId="39" fillId="0" borderId="33" xfId="0" applyFont="1" applyBorder="1" applyAlignment="1">
      <alignment horizontal="center" vertical="center"/>
    </xf>
    <xf numFmtId="0" fontId="39" fillId="0" borderId="33" xfId="0" applyFont="1" applyBorder="1" applyAlignment="1">
      <alignment vertical="center"/>
    </xf>
    <xf numFmtId="41" fontId="39" fillId="0" borderId="21" xfId="0" applyNumberFormat="1" applyFont="1" applyBorder="1" applyAlignment="1">
      <alignment horizontal="right" vertical="center" wrapText="1"/>
    </xf>
    <xf numFmtId="0" fontId="32" fillId="0" borderId="20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176" fontId="32" fillId="0" borderId="36" xfId="309" applyNumberFormat="1" applyFont="1" applyBorder="1" applyAlignment="1">
      <alignment horizontal="right" vertical="center" wrapText="1"/>
    </xf>
    <xf numFmtId="41" fontId="32" fillId="0" borderId="16" xfId="491" applyFont="1" applyBorder="1" applyAlignment="1">
      <alignment horizontal="left" vertical="center"/>
    </xf>
    <xf numFmtId="41" fontId="32" fillId="0" borderId="0" xfId="491" applyFont="1" applyBorder="1" applyAlignment="1">
      <alignment vertical="center"/>
    </xf>
    <xf numFmtId="41" fontId="32" fillId="0" borderId="31" xfId="491" applyFont="1" applyBorder="1" applyAlignment="1">
      <alignment horizontal="left" vertical="center"/>
    </xf>
    <xf numFmtId="176" fontId="32" fillId="0" borderId="38" xfId="309" applyNumberFormat="1" applyFont="1" applyBorder="1" applyAlignment="1">
      <alignment horizontal="right" vertical="center" wrapText="1"/>
    </xf>
    <xf numFmtId="41" fontId="32" fillId="0" borderId="37" xfId="491" applyFont="1" applyBorder="1" applyAlignment="1">
      <alignment horizontal="left" vertical="center"/>
    </xf>
    <xf numFmtId="176" fontId="32" fillId="0" borderId="37" xfId="0" applyNumberFormat="1" applyFont="1" applyBorder="1" applyAlignment="1">
      <alignment horizontal="right" vertical="center" wrapText="1"/>
    </xf>
    <xf numFmtId="0" fontId="32" fillId="0" borderId="58" xfId="0" applyFont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left" vertical="center"/>
    </xf>
    <xf numFmtId="9" fontId="32" fillId="0" borderId="40" xfId="309" applyFont="1" applyBorder="1">
      <alignment vertical="center"/>
    </xf>
    <xf numFmtId="0" fontId="32" fillId="0" borderId="32" xfId="0" applyFont="1" applyBorder="1" applyAlignment="1">
      <alignment horizontal="center" vertical="center" wrapText="1"/>
    </xf>
    <xf numFmtId="41" fontId="32" fillId="0" borderId="18" xfId="491" applyFont="1" applyBorder="1" applyAlignment="1">
      <alignment horizontal="left" vertical="center"/>
    </xf>
    <xf numFmtId="0" fontId="32" fillId="0" borderId="34" xfId="0" applyFont="1" applyBorder="1" applyAlignment="1">
      <alignment horizontal="left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left" vertical="center" wrapText="1"/>
    </xf>
    <xf numFmtId="41" fontId="32" fillId="0" borderId="23" xfId="491" applyFont="1" applyBorder="1">
      <alignment vertical="center"/>
    </xf>
    <xf numFmtId="0" fontId="32" fillId="0" borderId="40" xfId="0" applyFont="1" applyBorder="1" applyAlignment="1">
      <alignment horizontal="left" vertical="center" wrapText="1"/>
    </xf>
    <xf numFmtId="0" fontId="32" fillId="0" borderId="38" xfId="0" applyFont="1" applyBorder="1" applyAlignment="1">
      <alignment vertical="center" wrapText="1"/>
    </xf>
    <xf numFmtId="0" fontId="32" fillId="0" borderId="13" xfId="0" applyFont="1" applyFill="1" applyBorder="1" applyAlignment="1">
      <alignment horizontal="center" vertical="center" wrapText="1"/>
    </xf>
    <xf numFmtId="41" fontId="32" fillId="0" borderId="13" xfId="491" applyFont="1" applyBorder="1">
      <alignment vertical="center"/>
    </xf>
    <xf numFmtId="0" fontId="32" fillId="0" borderId="60" xfId="0" applyFont="1" applyBorder="1" applyAlignment="1">
      <alignment horizontal="left" vertical="center" wrapText="1"/>
    </xf>
    <xf numFmtId="41" fontId="32" fillId="0" borderId="13" xfId="491" applyFont="1" applyBorder="1" applyAlignment="1">
      <alignment horizontal="right" vertical="center" wrapText="1"/>
    </xf>
    <xf numFmtId="176" fontId="32" fillId="0" borderId="13" xfId="0" applyNumberFormat="1" applyFont="1" applyBorder="1" applyAlignment="1">
      <alignment horizontal="right" vertical="center" wrapText="1"/>
    </xf>
    <xf numFmtId="0" fontId="32" fillId="0" borderId="29" xfId="0" applyFont="1" applyBorder="1" applyAlignment="1">
      <alignment horizontal="left" vertical="center"/>
    </xf>
    <xf numFmtId="41" fontId="32" fillId="0" borderId="60" xfId="491" applyFont="1" applyBorder="1">
      <alignment vertical="center"/>
    </xf>
    <xf numFmtId="0" fontId="32" fillId="0" borderId="60" xfId="491" applyNumberFormat="1" applyFont="1" applyBorder="1" applyAlignment="1">
      <alignment horizontal="center" vertical="center"/>
    </xf>
    <xf numFmtId="41" fontId="32" fillId="0" borderId="30" xfId="491" applyFont="1" applyBorder="1" applyAlignment="1">
      <alignment horizontal="right" vertical="center" wrapText="1"/>
    </xf>
    <xf numFmtId="0" fontId="32" fillId="0" borderId="33" xfId="0" applyFont="1" applyBorder="1" applyAlignment="1">
      <alignment horizontal="center" vertical="center" wrapText="1"/>
    </xf>
    <xf numFmtId="41" fontId="32" fillId="0" borderId="10" xfId="491" applyFont="1" applyBorder="1">
      <alignment vertical="center"/>
    </xf>
    <xf numFmtId="9" fontId="32" fillId="0" borderId="10" xfId="309" applyFont="1" applyBorder="1" applyAlignment="1">
      <alignment horizontal="right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7" xfId="0" applyFont="1" applyBorder="1" applyAlignment="1">
      <alignment vertical="center" wrapText="1"/>
    </xf>
    <xf numFmtId="0" fontId="32" fillId="0" borderId="18" xfId="0" applyFont="1" applyBorder="1">
      <alignment vertical="center"/>
    </xf>
    <xf numFmtId="41" fontId="32" fillId="0" borderId="18" xfId="491" applyFont="1" applyBorder="1">
      <alignment vertical="center"/>
    </xf>
    <xf numFmtId="0" fontId="32" fillId="0" borderId="51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19" xfId="0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41" fontId="32" fillId="0" borderId="34" xfId="491" applyFont="1" applyBorder="1" applyAlignment="1">
      <alignment horizontal="center" vertical="center"/>
    </xf>
    <xf numFmtId="0" fontId="32" fillId="0" borderId="24" xfId="0" applyFont="1" applyBorder="1">
      <alignment vertical="center"/>
    </xf>
    <xf numFmtId="0" fontId="32" fillId="0" borderId="40" xfId="0" applyFont="1" applyFill="1" applyBorder="1">
      <alignment vertical="center"/>
    </xf>
    <xf numFmtId="41" fontId="32" fillId="0" borderId="0" xfId="491" applyFont="1" applyBorder="1" applyAlignment="1">
      <alignment horizontal="center" vertical="center"/>
    </xf>
    <xf numFmtId="41" fontId="32" fillId="0" borderId="12" xfId="491" applyFont="1" applyBorder="1">
      <alignment vertical="center"/>
    </xf>
    <xf numFmtId="41" fontId="32" fillId="0" borderId="48" xfId="491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vertical="center"/>
    </xf>
    <xf numFmtId="41" fontId="32" fillId="0" borderId="33" xfId="491" applyFont="1" applyBorder="1" applyAlignment="1">
      <alignment horizontal="center" vertical="center"/>
    </xf>
    <xf numFmtId="0" fontId="33" fillId="0" borderId="23" xfId="0" applyFont="1" applyBorder="1">
      <alignment vertical="center"/>
    </xf>
    <xf numFmtId="0" fontId="33" fillId="0" borderId="52" xfId="0" applyFont="1" applyBorder="1">
      <alignment vertical="center"/>
    </xf>
    <xf numFmtId="41" fontId="33" fillId="0" borderId="0" xfId="491" applyFont="1" applyBorder="1">
      <alignment vertical="center"/>
    </xf>
    <xf numFmtId="41" fontId="36" fillId="0" borderId="52" xfId="491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41" fontId="36" fillId="0" borderId="12" xfId="491" applyFont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0" fontId="33" fillId="0" borderId="28" xfId="0" applyFont="1" applyBorder="1">
      <alignment vertical="center"/>
    </xf>
    <xf numFmtId="0" fontId="33" fillId="0" borderId="37" xfId="0" applyFont="1" applyBorder="1">
      <alignment vertical="center"/>
    </xf>
    <xf numFmtId="0" fontId="33" fillId="0" borderId="54" xfId="0" applyFont="1" applyBorder="1">
      <alignment vertical="center"/>
    </xf>
    <xf numFmtId="41" fontId="33" fillId="0" borderId="54" xfId="491" applyFont="1" applyBorder="1">
      <alignment vertical="center"/>
    </xf>
    <xf numFmtId="0" fontId="36" fillId="0" borderId="38" xfId="0" applyFont="1" applyBorder="1" applyAlignment="1">
      <alignment horizontal="left" vertical="center"/>
    </xf>
    <xf numFmtId="41" fontId="36" fillId="0" borderId="54" xfId="491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>
      <alignment vertical="center"/>
    </xf>
    <xf numFmtId="0" fontId="0" fillId="0" borderId="0" xfId="0" applyFill="1">
      <alignment vertical="center"/>
    </xf>
    <xf numFmtId="41" fontId="32" fillId="0" borderId="0" xfId="491" applyFont="1" applyFill="1" applyAlignment="1">
      <alignment horizontal="center" vertical="center"/>
    </xf>
    <xf numFmtId="41" fontId="32" fillId="0" borderId="0" xfId="491" applyFont="1" applyFill="1">
      <alignment vertical="center"/>
    </xf>
    <xf numFmtId="41" fontId="14" fillId="0" borderId="0" xfId="491" applyFont="1" applyFill="1">
      <alignment vertical="center"/>
    </xf>
    <xf numFmtId="41" fontId="32" fillId="0" borderId="37" xfId="491" applyFont="1" applyFill="1" applyBorder="1" applyAlignment="1">
      <alignment horizontal="right" vertical="center" wrapText="1"/>
    </xf>
    <xf numFmtId="41" fontId="32" fillId="0" borderId="35" xfId="491" applyFont="1" applyFill="1" applyBorder="1" applyAlignment="1">
      <alignment horizontal="right" vertical="center" wrapText="1"/>
    </xf>
    <xf numFmtId="41" fontId="32" fillId="0" borderId="39" xfId="491" applyFont="1" applyFill="1" applyBorder="1" applyAlignment="1">
      <alignment horizontal="right" vertical="center" wrapText="1"/>
    </xf>
    <xf numFmtId="41" fontId="32" fillId="0" borderId="26" xfId="491" applyFont="1" applyFill="1" applyBorder="1" applyAlignment="1">
      <alignment horizontal="right" vertical="center" wrapText="1"/>
    </xf>
    <xf numFmtId="0" fontId="32" fillId="0" borderId="25" xfId="0" applyFont="1" applyFill="1" applyBorder="1" applyAlignment="1">
      <alignment horizontal="left" vertical="center"/>
    </xf>
    <xf numFmtId="41" fontId="32" fillId="0" borderId="36" xfId="491" applyFont="1" applyFill="1" applyBorder="1">
      <alignment vertical="center"/>
    </xf>
    <xf numFmtId="0" fontId="32" fillId="0" borderId="36" xfId="491" applyNumberFormat="1" applyFont="1" applyFill="1" applyBorder="1" applyAlignment="1">
      <alignment horizontal="center" vertical="center"/>
    </xf>
    <xf numFmtId="41" fontId="32" fillId="0" borderId="48" xfId="491" applyFont="1" applyFill="1" applyBorder="1">
      <alignment vertical="center"/>
    </xf>
    <xf numFmtId="178" fontId="21" fillId="0" borderId="0" xfId="1369" applyFont="1" applyAlignment="1">
      <alignment horizontal="center" vertical="center"/>
    </xf>
    <xf numFmtId="178" fontId="31" fillId="0" borderId="0" xfId="1369" applyFont="1"/>
    <xf numFmtId="0" fontId="0" fillId="0" borderId="0" xfId="0" applyAlignment="1"/>
    <xf numFmtId="178" fontId="18" fillId="26" borderId="62" xfId="1369" applyFont="1" applyFill="1" applyBorder="1" applyAlignment="1">
      <alignment horizontal="center" vertical="center" wrapText="1"/>
    </xf>
    <xf numFmtId="49" fontId="20" fillId="0" borderId="69" xfId="0" applyNumberFormat="1" applyFont="1" applyBorder="1" applyAlignment="1">
      <alignment horizontal="center" vertical="center" wrapText="1"/>
    </xf>
    <xf numFmtId="177" fontId="20" fillId="0" borderId="69" xfId="0" applyNumberFormat="1" applyFont="1" applyBorder="1" applyAlignment="1">
      <alignment horizontal="right" vertical="center" wrapText="1"/>
    </xf>
    <xf numFmtId="180" fontId="29" fillId="26" borderId="61" xfId="0" applyNumberFormat="1" applyFont="1" applyFill="1" applyBorder="1" applyAlignment="1">
      <alignment horizontal="center" vertical="center"/>
    </xf>
    <xf numFmtId="0" fontId="29" fillId="26" borderId="62" xfId="0" applyFont="1" applyFill="1" applyBorder="1" applyAlignment="1">
      <alignment horizontal="center" vertical="center" wrapText="1"/>
    </xf>
    <xf numFmtId="177" fontId="29" fillId="26" borderId="62" xfId="0" applyNumberFormat="1" applyFont="1" applyFill="1" applyBorder="1" applyAlignment="1">
      <alignment horizontal="center" vertical="center" wrapText="1"/>
    </xf>
    <xf numFmtId="0" fontId="29" fillId="26" borderId="63" xfId="0" applyFont="1" applyFill="1" applyBorder="1" applyAlignment="1">
      <alignment horizontal="center" vertical="center" wrapText="1"/>
    </xf>
    <xf numFmtId="181" fontId="20" fillId="0" borderId="69" xfId="0" applyNumberFormat="1" applyFont="1" applyBorder="1" applyAlignment="1">
      <alignment horizontal="center" vertical="center" wrapText="1"/>
    </xf>
    <xf numFmtId="182" fontId="20" fillId="0" borderId="69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66" fillId="0" borderId="0" xfId="0" applyFont="1" applyAlignment="1">
      <alignment vertical="center"/>
    </xf>
    <xf numFmtId="0" fontId="66" fillId="0" borderId="0" xfId="0" applyFont="1">
      <alignment vertical="center"/>
    </xf>
    <xf numFmtId="181" fontId="47" fillId="29" borderId="73" xfId="0" applyNumberFormat="1" applyFont="1" applyFill="1" applyBorder="1" applyAlignment="1">
      <alignment horizontal="center" vertical="center" wrapText="1"/>
    </xf>
    <xf numFmtId="49" fontId="47" fillId="29" borderId="73" xfId="0" applyNumberFormat="1" applyFont="1" applyFill="1" applyBorder="1" applyAlignment="1">
      <alignment horizontal="center" vertical="center" wrapText="1"/>
    </xf>
    <xf numFmtId="41" fontId="48" fillId="29" borderId="13" xfId="1369" applyNumberFormat="1" applyFont="1" applyFill="1" applyBorder="1" applyAlignment="1">
      <alignment horizontal="center" vertical="center" wrapText="1"/>
    </xf>
    <xf numFmtId="182" fontId="47" fillId="29" borderId="73" xfId="0" applyNumberFormat="1" applyFont="1" applyFill="1" applyBorder="1" applyAlignment="1">
      <alignment horizontal="center" vertical="center" wrapText="1"/>
    </xf>
    <xf numFmtId="177" fontId="47" fillId="29" borderId="73" xfId="0" applyNumberFormat="1" applyFont="1" applyFill="1" applyBorder="1" applyAlignment="1">
      <alignment horizontal="right" vertical="center" wrapText="1"/>
    </xf>
    <xf numFmtId="0" fontId="66" fillId="29" borderId="47" xfId="0" applyFont="1" applyFill="1" applyBorder="1" applyAlignment="1">
      <alignment vertical="center" wrapText="1"/>
    </xf>
    <xf numFmtId="0" fontId="49" fillId="0" borderId="0" xfId="0" applyFont="1" applyAlignment="1"/>
    <xf numFmtId="49" fontId="71" fillId="0" borderId="78" xfId="3633" applyNumberFormat="1" applyFont="1" applyFill="1" applyBorder="1" applyAlignment="1">
      <alignment horizontal="center" vertical="center" wrapText="1"/>
    </xf>
    <xf numFmtId="49" fontId="71" fillId="0" borderId="81" xfId="3633" applyNumberFormat="1" applyFont="1" applyFill="1" applyBorder="1" applyAlignment="1">
      <alignment horizontal="center" vertical="center" wrapText="1"/>
    </xf>
    <xf numFmtId="177" fontId="71" fillId="0" borderId="78" xfId="3633" applyNumberFormat="1" applyFont="1" applyFill="1" applyBorder="1" applyAlignment="1">
      <alignment horizontal="right" vertical="center" wrapText="1"/>
    </xf>
    <xf numFmtId="49" fontId="71" fillId="0" borderId="80" xfId="3633" applyNumberFormat="1" applyFont="1" applyFill="1" applyBorder="1" applyAlignment="1">
      <alignment horizontal="left" vertical="center" wrapText="1"/>
    </xf>
    <xf numFmtId="49" fontId="71" fillId="0" borderId="82" xfId="3633" applyNumberFormat="1" applyFont="1" applyFill="1" applyBorder="1" applyAlignment="1">
      <alignment horizontal="left" vertical="center" wrapText="1"/>
    </xf>
    <xf numFmtId="49" fontId="71" fillId="0" borderId="85" xfId="3633" applyNumberFormat="1" applyFont="1" applyFill="1" applyBorder="1" applyAlignment="1">
      <alignment horizontal="center" vertical="center" wrapText="1"/>
    </xf>
    <xf numFmtId="180" fontId="74" fillId="30" borderId="74" xfId="0" applyNumberFormat="1" applyFont="1" applyFill="1" applyBorder="1" applyAlignment="1">
      <alignment horizontal="center" vertical="center"/>
    </xf>
    <xf numFmtId="49" fontId="48" fillId="29" borderId="45" xfId="0" applyNumberFormat="1" applyFont="1" applyFill="1" applyBorder="1" applyAlignment="1">
      <alignment horizontal="center" vertical="center"/>
    </xf>
    <xf numFmtId="182" fontId="71" fillId="0" borderId="10" xfId="3696" applyNumberFormat="1" applyFont="1" applyFill="1" applyBorder="1" applyAlignment="1">
      <alignment horizontal="right" vertical="center" wrapText="1"/>
    </xf>
    <xf numFmtId="49" fontId="71" fillId="0" borderId="10" xfId="3696" applyNumberFormat="1" applyFont="1" applyFill="1" applyBorder="1" applyAlignment="1">
      <alignment horizontal="left" vertical="center" wrapText="1"/>
    </xf>
    <xf numFmtId="49" fontId="71" fillId="0" borderId="10" xfId="3696" applyNumberFormat="1" applyFont="1" applyFill="1" applyBorder="1" applyAlignment="1">
      <alignment horizontal="center" vertical="center" wrapText="1"/>
    </xf>
    <xf numFmtId="177" fontId="71" fillId="0" borderId="10" xfId="3696" applyNumberFormat="1" applyFont="1" applyFill="1" applyBorder="1" applyAlignment="1">
      <alignment horizontal="right" vertical="center" wrapText="1"/>
    </xf>
    <xf numFmtId="41" fontId="26" fillId="0" borderId="10" xfId="1369" applyNumberFormat="1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49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right" vertical="center" wrapText="1"/>
    </xf>
    <xf numFmtId="0" fontId="27" fillId="0" borderId="0" xfId="0" applyFont="1" applyAlignment="1"/>
    <xf numFmtId="0" fontId="25" fillId="0" borderId="10" xfId="0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177" fontId="20" fillId="25" borderId="10" xfId="0" applyNumberFormat="1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9" fillId="26" borderId="62" xfId="0" applyFont="1" applyFill="1" applyBorder="1" applyAlignment="1">
      <alignment horizontal="center" vertical="center" wrapText="1"/>
    </xf>
    <xf numFmtId="182" fontId="47" fillId="29" borderId="73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9" fontId="45" fillId="29" borderId="45" xfId="0" applyNumberFormat="1" applyFont="1" applyFill="1" applyBorder="1" applyAlignment="1">
      <alignment horizontal="center" vertical="center" wrapText="1"/>
    </xf>
    <xf numFmtId="49" fontId="45" fillId="29" borderId="13" xfId="0" applyNumberFormat="1" applyFont="1" applyFill="1" applyBorder="1" applyAlignment="1">
      <alignment horizontal="center" vertical="center" wrapText="1"/>
    </xf>
    <xf numFmtId="41" fontId="45" fillId="29" borderId="13" xfId="1369" applyNumberFormat="1" applyFont="1" applyFill="1" applyBorder="1" applyAlignment="1">
      <alignment vertical="center" wrapText="1"/>
    </xf>
    <xf numFmtId="180" fontId="29" fillId="24" borderId="65" xfId="0" applyNumberFormat="1" applyFont="1" applyFill="1" applyBorder="1" applyAlignment="1">
      <alignment horizontal="center" vertical="center"/>
    </xf>
    <xf numFmtId="0" fontId="29" fillId="24" borderId="66" xfId="0" applyFont="1" applyFill="1" applyBorder="1" applyAlignment="1">
      <alignment horizontal="center" vertical="center" wrapText="1"/>
    </xf>
    <xf numFmtId="0" fontId="29" fillId="24" borderId="67" xfId="0" applyFont="1" applyFill="1" applyBorder="1" applyAlignment="1">
      <alignment horizontal="center" vertical="center" wrapText="1"/>
    </xf>
    <xf numFmtId="177" fontId="29" fillId="24" borderId="66" xfId="0" applyNumberFormat="1" applyFont="1" applyFill="1" applyBorder="1" applyAlignment="1">
      <alignment horizontal="center" vertical="center" wrapText="1"/>
    </xf>
    <xf numFmtId="0" fontId="18" fillId="24" borderId="66" xfId="0" applyFont="1" applyFill="1" applyBorder="1" applyAlignment="1">
      <alignment horizontal="center" vertical="center" wrapText="1"/>
    </xf>
    <xf numFmtId="0" fontId="18" fillId="24" borderId="66" xfId="0" applyFont="1" applyFill="1" applyBorder="1" applyAlignment="1">
      <alignment horizontal="center" vertical="center"/>
    </xf>
    <xf numFmtId="178" fontId="18" fillId="24" borderId="66" xfId="1369" applyFont="1" applyFill="1" applyBorder="1" applyAlignment="1">
      <alignment horizontal="center" vertical="center"/>
    </xf>
    <xf numFmtId="0" fontId="18" fillId="24" borderId="68" xfId="0" applyFont="1" applyFill="1" applyBorder="1" applyAlignment="1">
      <alignment horizontal="center" vertical="center"/>
    </xf>
    <xf numFmtId="0" fontId="0" fillId="0" borderId="0" xfId="0">
      <alignment vertical="center"/>
    </xf>
    <xf numFmtId="49" fontId="75" fillId="0" borderId="83" xfId="0" applyNumberFormat="1" applyFont="1" applyFill="1" applyBorder="1" applyAlignment="1">
      <alignment horizontal="center" vertical="center" wrapText="1"/>
    </xf>
    <xf numFmtId="49" fontId="71" fillId="0" borderId="10" xfId="3696" applyNumberFormat="1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25" borderId="46" xfId="0" applyFont="1" applyFill="1" applyBorder="1" applyAlignment="1">
      <alignment horizontal="center" vertical="center" shrinkToFit="1"/>
    </xf>
    <xf numFmtId="0" fontId="25" fillId="0" borderId="46" xfId="0" applyFont="1" applyBorder="1" applyAlignment="1">
      <alignment vertical="center" shrinkToFit="1"/>
    </xf>
    <xf numFmtId="0" fontId="73" fillId="0" borderId="46" xfId="0" applyFont="1" applyBorder="1" applyAlignment="1">
      <alignment vertical="center" shrinkToFit="1"/>
    </xf>
    <xf numFmtId="181" fontId="75" fillId="0" borderId="83" xfId="0" applyNumberFormat="1" applyFont="1" applyFill="1" applyBorder="1" applyAlignment="1">
      <alignment horizontal="center" vertical="center" wrapText="1"/>
    </xf>
    <xf numFmtId="181" fontId="20" fillId="0" borderId="10" xfId="0" applyNumberFormat="1" applyFont="1" applyBorder="1" applyAlignment="1">
      <alignment horizontal="center" vertical="center" shrinkToFit="1"/>
    </xf>
    <xf numFmtId="180" fontId="20" fillId="28" borderId="10" xfId="0" applyNumberFormat="1" applyFont="1" applyFill="1" applyBorder="1" applyAlignment="1">
      <alignment horizontal="center" vertical="center"/>
    </xf>
    <xf numFmtId="0" fontId="20" fillId="28" borderId="10" xfId="0" applyFont="1" applyFill="1" applyBorder="1" applyAlignment="1">
      <alignment horizontal="center" vertical="center" wrapText="1"/>
    </xf>
    <xf numFmtId="177" fontId="20" fillId="28" borderId="10" xfId="0" applyNumberFormat="1" applyFont="1" applyFill="1" applyBorder="1" applyAlignment="1">
      <alignment horizontal="center" vertical="center" wrapText="1"/>
    </xf>
    <xf numFmtId="0" fontId="25" fillId="28" borderId="10" xfId="0" applyFont="1" applyFill="1" applyBorder="1" applyAlignment="1">
      <alignment horizontal="center" vertical="center" wrapText="1"/>
    </xf>
    <xf numFmtId="0" fontId="25" fillId="28" borderId="10" xfId="0" applyFont="1" applyFill="1" applyBorder="1" applyAlignment="1">
      <alignment horizontal="center" vertical="center"/>
    </xf>
    <xf numFmtId="178" fontId="25" fillId="28" borderId="10" xfId="1369" applyFont="1" applyFill="1" applyBorder="1" applyAlignment="1">
      <alignment horizontal="center" vertical="center" wrapText="1"/>
    </xf>
    <xf numFmtId="49" fontId="71" fillId="0" borderId="10" xfId="3628" applyNumberFormat="1" applyFont="1" applyFill="1" applyBorder="1" applyAlignment="1">
      <alignment horizontal="center" vertical="center" wrapText="1"/>
    </xf>
    <xf numFmtId="181" fontId="7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/>
    </xf>
    <xf numFmtId="49" fontId="45" fillId="29" borderId="10" xfId="0" applyNumberFormat="1" applyFont="1" applyFill="1" applyBorder="1" applyAlignment="1">
      <alignment horizontal="center" vertical="center" wrapText="1"/>
    </xf>
    <xf numFmtId="181" fontId="47" fillId="29" borderId="10" xfId="0" applyNumberFormat="1" applyFont="1" applyFill="1" applyBorder="1" applyAlignment="1">
      <alignment horizontal="center" vertical="center" wrapText="1"/>
    </xf>
    <xf numFmtId="41" fontId="45" fillId="29" borderId="10" xfId="1369" applyNumberFormat="1" applyFont="1" applyFill="1" applyBorder="1" applyAlignment="1">
      <alignment vertical="center" wrapText="1"/>
    </xf>
    <xf numFmtId="0" fontId="46" fillId="29" borderId="10" xfId="0" applyFont="1" applyFill="1" applyBorder="1" applyAlignment="1">
      <alignment vertical="center"/>
    </xf>
    <xf numFmtId="0" fontId="46" fillId="29" borderId="10" xfId="0" applyFont="1" applyFill="1" applyBorder="1" applyAlignment="1">
      <alignment horizontal="center" vertical="center"/>
    </xf>
    <xf numFmtId="49" fontId="47" fillId="29" borderId="10" xfId="0" applyNumberFormat="1" applyFont="1" applyFill="1" applyBorder="1" applyAlignment="1">
      <alignment horizontal="center" vertical="center" wrapText="1"/>
    </xf>
    <xf numFmtId="0" fontId="46" fillId="29" borderId="10" xfId="0" applyFont="1" applyFill="1" applyBorder="1" applyAlignment="1">
      <alignment horizontal="center" vertical="center" wrapText="1"/>
    </xf>
    <xf numFmtId="177" fontId="47" fillId="29" borderId="10" xfId="0" applyNumberFormat="1" applyFont="1" applyFill="1" applyBorder="1" applyAlignment="1">
      <alignment horizontal="center" vertical="center" wrapText="1"/>
    </xf>
    <xf numFmtId="177" fontId="47" fillId="29" borderId="10" xfId="0" applyNumberFormat="1" applyFont="1" applyFill="1" applyBorder="1" applyAlignment="1">
      <alignment horizontal="right" vertical="center" wrapText="1"/>
    </xf>
    <xf numFmtId="182" fontId="71" fillId="0" borderId="81" xfId="3633" applyNumberFormat="1" applyFont="1" applyFill="1" applyBorder="1" applyAlignment="1">
      <alignment horizontal="center" vertical="center" wrapText="1"/>
    </xf>
    <xf numFmtId="182" fontId="71" fillId="0" borderId="78" xfId="3633" applyNumberFormat="1" applyFont="1" applyFill="1" applyBorder="1" applyAlignment="1">
      <alignment horizontal="center" vertical="center" wrapText="1"/>
    </xf>
    <xf numFmtId="0" fontId="7" fillId="31" borderId="0" xfId="3645" applyAlignment="1">
      <alignment vertical="center"/>
    </xf>
    <xf numFmtId="180" fontId="67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72" fillId="27" borderId="77" xfId="0" applyFont="1" applyFill="1" applyBorder="1" applyAlignment="1">
      <alignment horizontal="center" vertical="center" wrapText="1"/>
    </xf>
    <xf numFmtId="179" fontId="72" fillId="27" borderId="77" xfId="0" applyNumberFormat="1" applyFont="1" applyFill="1" applyBorder="1" applyAlignment="1">
      <alignment horizontal="right" vertical="center" wrapText="1"/>
    </xf>
    <xf numFmtId="177" fontId="72" fillId="27" borderId="10" xfId="0" applyNumberFormat="1" applyFont="1" applyFill="1" applyBorder="1" applyAlignment="1">
      <alignment horizontal="right" vertical="center" wrapText="1"/>
    </xf>
    <xf numFmtId="179" fontId="72" fillId="27" borderId="79" xfId="0" applyNumberFormat="1" applyFont="1" applyFill="1" applyBorder="1" applyAlignment="1">
      <alignment horizontal="right" vertical="center" wrapText="1"/>
    </xf>
    <xf numFmtId="49" fontId="72" fillId="27" borderId="78" xfId="3696" applyNumberFormat="1" applyFont="1" applyFill="1" applyBorder="1" applyAlignment="1">
      <alignment horizontal="center" vertical="center" wrapText="1"/>
    </xf>
    <xf numFmtId="49" fontId="72" fillId="27" borderId="10" xfId="3696" applyNumberFormat="1" applyFont="1" applyFill="1" applyBorder="1" applyAlignment="1">
      <alignment horizontal="center" vertical="center" wrapText="1"/>
    </xf>
    <xf numFmtId="177" fontId="72" fillId="27" borderId="10" xfId="3696" applyNumberFormat="1" applyFont="1" applyFill="1" applyBorder="1" applyAlignment="1">
      <alignment horizontal="right" vertical="center" wrapText="1"/>
    </xf>
    <xf numFmtId="179" fontId="72" fillId="27" borderId="10" xfId="0" applyNumberFormat="1" applyFont="1" applyFill="1" applyBorder="1" applyAlignment="1">
      <alignment horizontal="right" vertical="center" wrapText="1"/>
    </xf>
    <xf numFmtId="177" fontId="0" fillId="0" borderId="0" xfId="0" applyNumberFormat="1">
      <alignment vertical="center"/>
    </xf>
    <xf numFmtId="49" fontId="70" fillId="0" borderId="10" xfId="3696" applyNumberFormat="1" applyFont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49" fontId="70" fillId="0" borderId="86" xfId="3617" applyNumberFormat="1" applyFont="1" applyBorder="1" applyAlignment="1">
      <alignment horizontal="center" vertical="center" wrapText="1"/>
    </xf>
    <xf numFmtId="49" fontId="70" fillId="0" borderId="10" xfId="3696" applyNumberFormat="1" applyFont="1" applyBorder="1" applyAlignment="1">
      <alignment horizontal="center" vertical="center" shrinkToFit="1"/>
    </xf>
    <xf numFmtId="177" fontId="70" fillId="0" borderId="10" xfId="3696" applyNumberFormat="1" applyFont="1" applyBorder="1" applyAlignment="1">
      <alignment horizontal="right" vertical="center" shrinkToFit="1"/>
    </xf>
    <xf numFmtId="0" fontId="39" fillId="29" borderId="13" xfId="0" applyFont="1" applyFill="1" applyBorder="1" applyAlignment="1">
      <alignment horizontal="center" vertical="center"/>
    </xf>
    <xf numFmtId="0" fontId="39" fillId="29" borderId="13" xfId="0" applyFont="1" applyFill="1" applyBorder="1">
      <alignment vertical="center"/>
    </xf>
    <xf numFmtId="178" fontId="39" fillId="29" borderId="13" xfId="1369" applyFont="1" applyFill="1" applyBorder="1" applyAlignment="1">
      <alignment vertical="center"/>
    </xf>
    <xf numFmtId="0" fontId="39" fillId="29" borderId="47" xfId="0" applyFont="1" applyFill="1" applyBorder="1">
      <alignment vertical="center"/>
    </xf>
    <xf numFmtId="0" fontId="25" fillId="0" borderId="10" xfId="0" applyFont="1" applyBorder="1">
      <alignment vertical="center"/>
    </xf>
    <xf numFmtId="180" fontId="29" fillId="26" borderId="65" xfId="0" applyNumberFormat="1" applyFont="1" applyFill="1" applyBorder="1" applyAlignment="1">
      <alignment horizontal="center" vertical="center"/>
    </xf>
    <xf numFmtId="0" fontId="29" fillId="26" borderId="66" xfId="0" applyFont="1" applyFill="1" applyBorder="1" applyAlignment="1">
      <alignment horizontal="center" vertical="center" wrapText="1"/>
    </xf>
    <xf numFmtId="178" fontId="29" fillId="26" borderId="66" xfId="1369" applyFont="1" applyFill="1" applyBorder="1" applyAlignment="1">
      <alignment horizontal="center" vertical="center" wrapText="1"/>
    </xf>
    <xf numFmtId="177" fontId="29" fillId="26" borderId="66" xfId="0" applyNumberFormat="1" applyFont="1" applyFill="1" applyBorder="1" applyAlignment="1">
      <alignment horizontal="center" vertical="center" wrapText="1"/>
    </xf>
    <xf numFmtId="0" fontId="18" fillId="26" borderId="68" xfId="0" applyFont="1" applyFill="1" applyBorder="1" applyAlignment="1">
      <alignment horizontal="center" vertical="center" wrapText="1"/>
    </xf>
    <xf numFmtId="49" fontId="70" fillId="0" borderId="10" xfId="3641" applyNumberFormat="1" applyFont="1" applyBorder="1" applyAlignment="1">
      <alignment horizontal="center" vertical="center" wrapText="1"/>
    </xf>
    <xf numFmtId="14" fontId="70" fillId="27" borderId="77" xfId="0" applyNumberFormat="1" applyFont="1" applyFill="1" applyBorder="1" applyAlignment="1">
      <alignment horizontal="center" vertical="center" wrapText="1"/>
    </xf>
    <xf numFmtId="177" fontId="72" fillId="0" borderId="78" xfId="3696" applyNumberFormat="1" applyFont="1" applyBorder="1" applyAlignment="1">
      <alignment horizontal="right" vertical="center" wrapText="1"/>
    </xf>
    <xf numFmtId="0" fontId="0" fillId="0" borderId="10" xfId="0" applyBorder="1">
      <alignment vertical="center"/>
    </xf>
    <xf numFmtId="49" fontId="70" fillId="0" borderId="10" xfId="3641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/>
    </xf>
    <xf numFmtId="14" fontId="70" fillId="27" borderId="79" xfId="0" applyNumberFormat="1" applyFont="1" applyFill="1" applyBorder="1" applyAlignment="1">
      <alignment horizontal="center" vertical="center" wrapText="1"/>
    </xf>
    <xf numFmtId="14" fontId="70" fillId="27" borderId="10" xfId="0" applyNumberFormat="1" applyFont="1" applyFill="1" applyBorder="1" applyAlignment="1">
      <alignment horizontal="center" vertical="center" wrapText="1"/>
    </xf>
    <xf numFmtId="49" fontId="48" fillId="29" borderId="10" xfId="0" applyNumberFormat="1" applyFont="1" applyFill="1" applyBorder="1" applyAlignment="1">
      <alignment horizontal="center" vertical="center" wrapText="1"/>
    </xf>
    <xf numFmtId="182" fontId="47" fillId="29" borderId="10" xfId="0" applyNumberFormat="1" applyFont="1" applyFill="1" applyBorder="1" applyAlignment="1">
      <alignment horizontal="center" vertical="center" wrapText="1"/>
    </xf>
    <xf numFmtId="41" fontId="47" fillId="29" borderId="10" xfId="492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180" fontId="24" fillId="0" borderId="0" xfId="0" applyNumberFormat="1" applyFont="1" applyAlignment="1">
      <alignment vertical="center"/>
    </xf>
    <xf numFmtId="0" fontId="29" fillId="24" borderId="10" xfId="0" applyFont="1" applyFill="1" applyBorder="1" applyAlignment="1">
      <alignment horizontal="center" vertical="center" wrapText="1"/>
    </xf>
    <xf numFmtId="177" fontId="72" fillId="0" borderId="10" xfId="3696" applyNumberFormat="1" applyFont="1" applyBorder="1" applyAlignment="1">
      <alignment horizontal="right" vertical="center" wrapText="1"/>
    </xf>
    <xf numFmtId="0" fontId="47" fillId="29" borderId="10" xfId="0" applyFont="1" applyFill="1" applyBorder="1" applyAlignment="1">
      <alignment horizontal="center" vertical="center" wrapText="1"/>
    </xf>
    <xf numFmtId="3" fontId="39" fillId="29" borderId="10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49" fontId="70" fillId="0" borderId="16" xfId="3641" applyNumberFormat="1" applyFont="1" applyBorder="1" applyAlignment="1">
      <alignment horizontal="center" vertical="center" wrapText="1"/>
    </xf>
    <xf numFmtId="0" fontId="72" fillId="51" borderId="79" xfId="0" applyFont="1" applyFill="1" applyBorder="1" applyAlignment="1">
      <alignment horizontal="center" vertical="center" wrapText="1"/>
    </xf>
    <xf numFmtId="41" fontId="67" fillId="0" borderId="10" xfId="491" applyFont="1" applyBorder="1" applyAlignment="1">
      <alignment horizontal="right" vertical="center"/>
    </xf>
    <xf numFmtId="14" fontId="70" fillId="51" borderId="10" xfId="0" applyNumberFormat="1" applyFont="1" applyFill="1" applyBorder="1" applyAlignment="1">
      <alignment horizontal="center" vertical="center" wrapText="1"/>
    </xf>
    <xf numFmtId="14" fontId="70" fillId="52" borderId="10" xfId="0" applyNumberFormat="1" applyFont="1" applyFill="1" applyBorder="1" applyAlignment="1">
      <alignment horizontal="center" vertical="center" wrapText="1"/>
    </xf>
    <xf numFmtId="179" fontId="70" fillId="27" borderId="10" xfId="0" applyNumberFormat="1" applyFont="1" applyFill="1" applyBorder="1" applyAlignment="1">
      <alignment horizontal="right" vertical="center" wrapText="1"/>
    </xf>
    <xf numFmtId="3" fontId="70" fillId="51" borderId="10" xfId="0" applyNumberFormat="1" applyFont="1" applyFill="1" applyBorder="1" applyAlignment="1">
      <alignment horizontal="right" vertical="center" wrapText="1"/>
    </xf>
    <xf numFmtId="3" fontId="70" fillId="52" borderId="10" xfId="0" applyNumberFormat="1" applyFont="1" applyFill="1" applyBorder="1" applyAlignment="1">
      <alignment horizontal="right" vertical="center" wrapText="1"/>
    </xf>
    <xf numFmtId="0" fontId="70" fillId="52" borderId="10" xfId="0" applyFont="1" applyFill="1" applyBorder="1" applyAlignment="1">
      <alignment horizontal="right" vertical="center" wrapText="1"/>
    </xf>
    <xf numFmtId="179" fontId="67" fillId="0" borderId="10" xfId="0" applyNumberFormat="1" applyFont="1" applyBorder="1">
      <alignment vertical="center"/>
    </xf>
    <xf numFmtId="0" fontId="67" fillId="0" borderId="10" xfId="0" applyFont="1" applyBorder="1" applyAlignment="1">
      <alignment horizontal="right" vertical="center"/>
    </xf>
    <xf numFmtId="41" fontId="67" fillId="0" borderId="10" xfId="0" applyNumberFormat="1" applyFont="1" applyBorder="1">
      <alignment vertical="center"/>
    </xf>
    <xf numFmtId="0" fontId="67" fillId="0" borderId="10" xfId="0" applyFont="1" applyBorder="1">
      <alignment vertical="center"/>
    </xf>
    <xf numFmtId="0" fontId="70" fillId="27" borderId="10" xfId="0" applyFont="1" applyFill="1" applyBorder="1" applyAlignment="1">
      <alignment horizontal="center" vertical="center" shrinkToFit="1"/>
    </xf>
    <xf numFmtId="0" fontId="70" fillId="27" borderId="10" xfId="0" applyFont="1" applyFill="1" applyBorder="1" applyAlignment="1">
      <alignment horizontal="center" vertical="center" wrapText="1" shrinkToFit="1"/>
    </xf>
    <xf numFmtId="0" fontId="70" fillId="51" borderId="10" xfId="0" applyFont="1" applyFill="1" applyBorder="1" applyAlignment="1">
      <alignment horizontal="center" vertical="center" wrapText="1" shrinkToFit="1"/>
    </xf>
    <xf numFmtId="0" fontId="70" fillId="52" borderId="10" xfId="0" applyFont="1" applyFill="1" applyBorder="1" applyAlignment="1">
      <alignment horizontal="center" vertical="center" shrinkToFit="1"/>
    </xf>
    <xf numFmtId="0" fontId="70" fillId="51" borderId="10" xfId="0" applyFont="1" applyFill="1" applyBorder="1" applyAlignment="1">
      <alignment horizontal="center" vertical="center" shrinkToFit="1"/>
    </xf>
    <xf numFmtId="180" fontId="67" fillId="0" borderId="45" xfId="0" applyNumberFormat="1" applyFont="1" applyBorder="1" applyAlignment="1">
      <alignment horizontal="center" vertical="center"/>
    </xf>
    <xf numFmtId="0" fontId="35" fillId="24" borderId="61" xfId="0" applyFont="1" applyFill="1" applyBorder="1" applyAlignment="1">
      <alignment horizontal="center" vertical="center" wrapText="1"/>
    </xf>
    <xf numFmtId="0" fontId="35" fillId="24" borderId="62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1" fontId="12" fillId="24" borderId="67" xfId="491" applyFont="1" applyFill="1" applyBorder="1" applyAlignment="1">
      <alignment horizontal="center" vertical="center" wrapText="1"/>
    </xf>
    <xf numFmtId="41" fontId="12" fillId="24" borderId="72" xfId="491" applyFont="1" applyFill="1" applyBorder="1" applyAlignment="1">
      <alignment horizontal="center" vertical="center" wrapText="1"/>
    </xf>
    <xf numFmtId="41" fontId="12" fillId="24" borderId="31" xfId="491" applyFont="1" applyFill="1" applyBorder="1" applyAlignment="1">
      <alignment horizontal="center" vertical="center" wrapText="1"/>
    </xf>
    <xf numFmtId="41" fontId="12" fillId="24" borderId="14" xfId="491" applyFont="1" applyFill="1" applyBorder="1" applyAlignment="1">
      <alignment horizontal="center" vertical="center" wrapText="1"/>
    </xf>
    <xf numFmtId="41" fontId="12" fillId="24" borderId="32" xfId="491" applyFont="1" applyFill="1" applyBorder="1" applyAlignment="1">
      <alignment horizontal="center" vertical="center" wrapText="1"/>
    </xf>
    <xf numFmtId="41" fontId="12" fillId="24" borderId="35" xfId="491" applyFont="1" applyFill="1" applyBorder="1" applyAlignment="1">
      <alignment horizontal="center" vertical="center" wrapText="1"/>
    </xf>
    <xf numFmtId="0" fontId="12" fillId="24" borderId="11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41" fontId="11" fillId="0" borderId="17" xfId="491" applyFont="1" applyBorder="1" applyAlignment="1">
      <alignment horizontal="center" vertical="center"/>
    </xf>
    <xf numFmtId="41" fontId="11" fillId="0" borderId="21" xfId="491" applyFont="1" applyBorder="1" applyAlignment="1">
      <alignment horizontal="center" vertical="center"/>
    </xf>
    <xf numFmtId="0" fontId="12" fillId="24" borderId="61" xfId="0" applyFont="1" applyFill="1" applyBorder="1" applyAlignment="1">
      <alignment horizontal="center" vertical="center"/>
    </xf>
    <xf numFmtId="0" fontId="12" fillId="24" borderId="62" xfId="0" applyFont="1" applyFill="1" applyBorder="1" applyAlignment="1">
      <alignment horizontal="center" vertical="center"/>
    </xf>
    <xf numFmtId="0" fontId="39" fillId="24" borderId="74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75" xfId="0" applyFont="1" applyBorder="1" applyAlignment="1">
      <alignment vertical="center"/>
    </xf>
    <xf numFmtId="0" fontId="39" fillId="24" borderId="62" xfId="0" applyFont="1" applyFill="1" applyBorder="1" applyAlignment="1">
      <alignment horizontal="center" vertical="center" wrapText="1"/>
    </xf>
    <xf numFmtId="0" fontId="32" fillId="0" borderId="62" xfId="0" applyFont="1" applyBorder="1" applyAlignment="1">
      <alignment vertical="center"/>
    </xf>
    <xf numFmtId="0" fontId="32" fillId="0" borderId="63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46" xfId="0" applyFont="1" applyBorder="1" applyAlignment="1">
      <alignment vertical="center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41" fontId="39" fillId="24" borderId="17" xfId="491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24" borderId="74" xfId="0" applyFont="1" applyFill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75" xfId="0" applyFont="1" applyBorder="1" applyAlignment="1">
      <alignment vertical="center"/>
    </xf>
    <xf numFmtId="0" fontId="13" fillId="24" borderId="67" xfId="0" applyFont="1" applyFill="1" applyBorder="1" applyAlignment="1">
      <alignment horizontal="center" vertical="center" wrapText="1"/>
    </xf>
    <xf numFmtId="0" fontId="14" fillId="0" borderId="71" xfId="0" applyFont="1" applyBorder="1" applyAlignment="1">
      <alignment vertical="center"/>
    </xf>
    <xf numFmtId="0" fontId="14" fillId="0" borderId="72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3" fillId="24" borderId="11" xfId="0" applyFont="1" applyFill="1" applyBorder="1" applyAlignment="1">
      <alignment horizontal="center" vertical="center" wrapText="1"/>
    </xf>
    <xf numFmtId="0" fontId="13" fillId="24" borderId="10" xfId="0" applyFont="1" applyFill="1" applyBorder="1" applyAlignment="1">
      <alignment horizontal="center" vertical="center" wrapText="1"/>
    </xf>
    <xf numFmtId="41" fontId="13" fillId="24" borderId="17" xfId="491" applyFont="1" applyFill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41" fillId="24" borderId="68" xfId="0" applyFont="1" applyFill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70" xfId="0" applyBorder="1" applyAlignment="1">
      <alignment vertical="center"/>
    </xf>
    <xf numFmtId="0" fontId="35" fillId="25" borderId="61" xfId="0" applyFont="1" applyFill="1" applyBorder="1" applyAlignment="1">
      <alignment horizontal="center" vertical="center" wrapText="1"/>
    </xf>
    <xf numFmtId="0" fontId="35" fillId="25" borderId="62" xfId="0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0" fillId="24" borderId="64" xfId="0" applyFill="1" applyBorder="1" applyAlignment="1">
      <alignment vertical="center"/>
    </xf>
    <xf numFmtId="0" fontId="0" fillId="24" borderId="70" xfId="0" applyFill="1" applyBorder="1" applyAlignment="1">
      <alignment vertical="center"/>
    </xf>
    <xf numFmtId="41" fontId="37" fillId="0" borderId="10" xfId="491" applyFont="1" applyFill="1" applyBorder="1" applyAlignment="1">
      <alignment horizontal="center" vertical="center" wrapText="1"/>
    </xf>
    <xf numFmtId="41" fontId="37" fillId="0" borderId="11" xfId="49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5" fillId="25" borderId="76" xfId="0" applyFont="1" applyFill="1" applyBorder="1" applyAlignment="1">
      <alignment horizontal="center" vertical="center" wrapText="1"/>
    </xf>
    <xf numFmtId="0" fontId="35" fillId="25" borderId="17" xfId="0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24" fillId="0" borderId="0" xfId="0" applyNumberFormat="1" applyFont="1" applyAlignment="1">
      <alignment horizontal="left" vertical="center"/>
    </xf>
    <xf numFmtId="180" fontId="24" fillId="0" borderId="0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74" fillId="30" borderId="76" xfId="0" applyFont="1" applyFill="1" applyBorder="1" applyAlignment="1">
      <alignment horizontal="center" vertical="center"/>
    </xf>
    <xf numFmtId="0" fontId="74" fillId="30" borderId="75" xfId="0" applyFont="1" applyFill="1" applyBorder="1" applyAlignment="1">
      <alignment horizontal="center" vertical="center"/>
    </xf>
    <xf numFmtId="0" fontId="74" fillId="30" borderId="62" xfId="0" applyFont="1" applyFill="1" applyBorder="1" applyAlignment="1">
      <alignment horizontal="center" vertical="center"/>
    </xf>
    <xf numFmtId="0" fontId="74" fillId="30" borderId="63" xfId="0" applyFont="1" applyFill="1" applyBorder="1" applyAlignment="1">
      <alignment horizontal="center" vertical="center"/>
    </xf>
    <xf numFmtId="0" fontId="67" fillId="0" borderId="17" xfId="0" applyFont="1" applyBorder="1" applyAlignment="1">
      <alignment horizontal="center" vertical="center"/>
    </xf>
    <xf numFmtId="0" fontId="67" fillId="0" borderId="53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0" fontId="67" fillId="0" borderId="46" xfId="0" applyFont="1" applyBorder="1" applyAlignment="1">
      <alignment horizontal="center" vertical="center"/>
    </xf>
    <xf numFmtId="0" fontId="67" fillId="0" borderId="44" xfId="0" applyFont="1" applyBorder="1" applyAlignment="1">
      <alignment horizontal="center" vertical="center"/>
    </xf>
    <xf numFmtId="0" fontId="67" fillId="0" borderId="84" xfId="0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67" fillId="0" borderId="47" xfId="0" applyFont="1" applyBorder="1" applyAlignment="1">
      <alignment horizontal="center" vertical="center"/>
    </xf>
  </cellXfs>
  <cellStyles count="3705">
    <cellStyle name="20% - 강조색1 10" xfId="1" xr:uid="{00000000-0005-0000-0000-000000000000}"/>
    <cellStyle name="20% - 강조색1 11" xfId="2" xr:uid="{00000000-0005-0000-0000-000001000000}"/>
    <cellStyle name="20% - 강조색1 12" xfId="3" xr:uid="{00000000-0005-0000-0000-000002000000}"/>
    <cellStyle name="20% - 강조색1 2" xfId="4" xr:uid="{00000000-0005-0000-0000-000003000000}"/>
    <cellStyle name="20% - 강조색1 2 2" xfId="3645" xr:uid="{00000000-0005-0000-0000-000004000000}"/>
    <cellStyle name="20% - 강조색1 3" xfId="5" xr:uid="{00000000-0005-0000-0000-000005000000}"/>
    <cellStyle name="20% - 강조색1 4" xfId="6" xr:uid="{00000000-0005-0000-0000-000006000000}"/>
    <cellStyle name="20% - 강조색1 5" xfId="7" xr:uid="{00000000-0005-0000-0000-000007000000}"/>
    <cellStyle name="20% - 강조색1 6" xfId="8" xr:uid="{00000000-0005-0000-0000-000008000000}"/>
    <cellStyle name="20% - 강조색1 7" xfId="9" xr:uid="{00000000-0005-0000-0000-000009000000}"/>
    <cellStyle name="20% - 강조색1 8" xfId="10" xr:uid="{00000000-0005-0000-0000-00000A000000}"/>
    <cellStyle name="20% - 강조색1 9" xfId="11" xr:uid="{00000000-0005-0000-0000-00000B000000}"/>
    <cellStyle name="20% - 강조색2 10" xfId="12" xr:uid="{00000000-0005-0000-0000-00000C000000}"/>
    <cellStyle name="20% - 강조색2 11" xfId="13" xr:uid="{00000000-0005-0000-0000-00000D000000}"/>
    <cellStyle name="20% - 강조색2 12" xfId="14" xr:uid="{00000000-0005-0000-0000-00000E000000}"/>
    <cellStyle name="20% - 강조색2 2" xfId="15" xr:uid="{00000000-0005-0000-0000-00000F000000}"/>
    <cellStyle name="20% - 강조색2 2 2" xfId="3646" xr:uid="{00000000-0005-0000-0000-000010000000}"/>
    <cellStyle name="20% - 강조색2 3" xfId="16" xr:uid="{00000000-0005-0000-0000-000011000000}"/>
    <cellStyle name="20% - 강조색2 4" xfId="17" xr:uid="{00000000-0005-0000-0000-000012000000}"/>
    <cellStyle name="20% - 강조색2 5" xfId="18" xr:uid="{00000000-0005-0000-0000-000013000000}"/>
    <cellStyle name="20% - 강조색2 6" xfId="19" xr:uid="{00000000-0005-0000-0000-000014000000}"/>
    <cellStyle name="20% - 강조색2 7" xfId="20" xr:uid="{00000000-0005-0000-0000-000015000000}"/>
    <cellStyle name="20% - 강조색2 8" xfId="21" xr:uid="{00000000-0005-0000-0000-000016000000}"/>
    <cellStyle name="20% - 강조색2 9" xfId="22" xr:uid="{00000000-0005-0000-0000-000017000000}"/>
    <cellStyle name="20% - 강조색3 10" xfId="23" xr:uid="{00000000-0005-0000-0000-000018000000}"/>
    <cellStyle name="20% - 강조색3 11" xfId="24" xr:uid="{00000000-0005-0000-0000-000019000000}"/>
    <cellStyle name="20% - 강조색3 12" xfId="25" xr:uid="{00000000-0005-0000-0000-00001A000000}"/>
    <cellStyle name="20% - 강조색3 2" xfId="26" xr:uid="{00000000-0005-0000-0000-00001B000000}"/>
    <cellStyle name="20% - 강조색3 2 2" xfId="3647" xr:uid="{00000000-0005-0000-0000-00001C000000}"/>
    <cellStyle name="20% - 강조색3 3" xfId="27" xr:uid="{00000000-0005-0000-0000-00001D000000}"/>
    <cellStyle name="20% - 강조색3 4" xfId="28" xr:uid="{00000000-0005-0000-0000-00001E000000}"/>
    <cellStyle name="20% - 강조색3 5" xfId="29" xr:uid="{00000000-0005-0000-0000-00001F000000}"/>
    <cellStyle name="20% - 강조색3 6" xfId="30" xr:uid="{00000000-0005-0000-0000-000020000000}"/>
    <cellStyle name="20% - 강조색3 7" xfId="31" xr:uid="{00000000-0005-0000-0000-000021000000}"/>
    <cellStyle name="20% - 강조색3 8" xfId="32" xr:uid="{00000000-0005-0000-0000-000022000000}"/>
    <cellStyle name="20% - 강조색3 9" xfId="33" xr:uid="{00000000-0005-0000-0000-000023000000}"/>
    <cellStyle name="20% - 강조색4 10" xfId="34" xr:uid="{00000000-0005-0000-0000-000024000000}"/>
    <cellStyle name="20% - 강조색4 11" xfId="35" xr:uid="{00000000-0005-0000-0000-000025000000}"/>
    <cellStyle name="20% - 강조색4 12" xfId="36" xr:uid="{00000000-0005-0000-0000-000026000000}"/>
    <cellStyle name="20% - 강조색4 2" xfId="37" xr:uid="{00000000-0005-0000-0000-000027000000}"/>
    <cellStyle name="20% - 강조색4 2 2" xfId="3648" xr:uid="{00000000-0005-0000-0000-000028000000}"/>
    <cellStyle name="20% - 강조색4 3" xfId="38" xr:uid="{00000000-0005-0000-0000-000029000000}"/>
    <cellStyle name="20% - 강조색4 4" xfId="39" xr:uid="{00000000-0005-0000-0000-00002A000000}"/>
    <cellStyle name="20% - 강조색4 5" xfId="40" xr:uid="{00000000-0005-0000-0000-00002B000000}"/>
    <cellStyle name="20% - 강조색4 6" xfId="41" xr:uid="{00000000-0005-0000-0000-00002C000000}"/>
    <cellStyle name="20% - 강조색4 7" xfId="42" xr:uid="{00000000-0005-0000-0000-00002D000000}"/>
    <cellStyle name="20% - 강조색4 8" xfId="43" xr:uid="{00000000-0005-0000-0000-00002E000000}"/>
    <cellStyle name="20% - 강조색4 9" xfId="44" xr:uid="{00000000-0005-0000-0000-00002F000000}"/>
    <cellStyle name="20% - 강조색5 10" xfId="45" xr:uid="{00000000-0005-0000-0000-000030000000}"/>
    <cellStyle name="20% - 강조색5 11" xfId="46" xr:uid="{00000000-0005-0000-0000-000031000000}"/>
    <cellStyle name="20% - 강조색5 12" xfId="47" xr:uid="{00000000-0005-0000-0000-000032000000}"/>
    <cellStyle name="20% - 강조색5 2" xfId="48" xr:uid="{00000000-0005-0000-0000-000033000000}"/>
    <cellStyle name="20% - 강조색5 2 2" xfId="3649" xr:uid="{00000000-0005-0000-0000-000034000000}"/>
    <cellStyle name="20% - 강조색5 3" xfId="49" xr:uid="{00000000-0005-0000-0000-000035000000}"/>
    <cellStyle name="20% - 강조색5 4" xfId="50" xr:uid="{00000000-0005-0000-0000-000036000000}"/>
    <cellStyle name="20% - 강조색5 5" xfId="51" xr:uid="{00000000-0005-0000-0000-000037000000}"/>
    <cellStyle name="20% - 강조색5 6" xfId="52" xr:uid="{00000000-0005-0000-0000-000038000000}"/>
    <cellStyle name="20% - 강조색5 7" xfId="53" xr:uid="{00000000-0005-0000-0000-000039000000}"/>
    <cellStyle name="20% - 강조색5 8" xfId="54" xr:uid="{00000000-0005-0000-0000-00003A000000}"/>
    <cellStyle name="20% - 강조색5 9" xfId="55" xr:uid="{00000000-0005-0000-0000-00003B000000}"/>
    <cellStyle name="20% - 강조색6 10" xfId="56" xr:uid="{00000000-0005-0000-0000-00003C000000}"/>
    <cellStyle name="20% - 강조색6 11" xfId="57" xr:uid="{00000000-0005-0000-0000-00003D000000}"/>
    <cellStyle name="20% - 강조색6 12" xfId="58" xr:uid="{00000000-0005-0000-0000-00003E000000}"/>
    <cellStyle name="20% - 강조색6 2" xfId="59" xr:uid="{00000000-0005-0000-0000-00003F000000}"/>
    <cellStyle name="20% - 강조색6 2 2" xfId="3650" xr:uid="{00000000-0005-0000-0000-000040000000}"/>
    <cellStyle name="20% - 강조색6 3" xfId="60" xr:uid="{00000000-0005-0000-0000-000041000000}"/>
    <cellStyle name="20% - 강조색6 4" xfId="61" xr:uid="{00000000-0005-0000-0000-000042000000}"/>
    <cellStyle name="20% - 강조색6 5" xfId="62" xr:uid="{00000000-0005-0000-0000-000043000000}"/>
    <cellStyle name="20% - 강조색6 6" xfId="63" xr:uid="{00000000-0005-0000-0000-000044000000}"/>
    <cellStyle name="20% - 강조색6 7" xfId="64" xr:uid="{00000000-0005-0000-0000-000045000000}"/>
    <cellStyle name="20% - 강조색6 8" xfId="65" xr:uid="{00000000-0005-0000-0000-000046000000}"/>
    <cellStyle name="20% - 강조색6 9" xfId="66" xr:uid="{00000000-0005-0000-0000-000047000000}"/>
    <cellStyle name="40% - 강조색1 10" xfId="67" xr:uid="{00000000-0005-0000-0000-000048000000}"/>
    <cellStyle name="40% - 강조색1 11" xfId="68" xr:uid="{00000000-0005-0000-0000-000049000000}"/>
    <cellStyle name="40% - 강조색1 12" xfId="69" xr:uid="{00000000-0005-0000-0000-00004A000000}"/>
    <cellStyle name="40% - 강조색1 2" xfId="70" xr:uid="{00000000-0005-0000-0000-00004B000000}"/>
    <cellStyle name="40% - 강조색1 2 2" xfId="3651" xr:uid="{00000000-0005-0000-0000-00004C000000}"/>
    <cellStyle name="40% - 강조색1 3" xfId="71" xr:uid="{00000000-0005-0000-0000-00004D000000}"/>
    <cellStyle name="40% - 강조색1 4" xfId="72" xr:uid="{00000000-0005-0000-0000-00004E000000}"/>
    <cellStyle name="40% - 강조색1 5" xfId="73" xr:uid="{00000000-0005-0000-0000-00004F000000}"/>
    <cellStyle name="40% - 강조색1 6" xfId="74" xr:uid="{00000000-0005-0000-0000-000050000000}"/>
    <cellStyle name="40% - 강조색1 7" xfId="75" xr:uid="{00000000-0005-0000-0000-000051000000}"/>
    <cellStyle name="40% - 강조색1 8" xfId="76" xr:uid="{00000000-0005-0000-0000-000052000000}"/>
    <cellStyle name="40% - 강조색1 9" xfId="77" xr:uid="{00000000-0005-0000-0000-000053000000}"/>
    <cellStyle name="40% - 강조색2 10" xfId="78" xr:uid="{00000000-0005-0000-0000-000054000000}"/>
    <cellStyle name="40% - 강조색2 11" xfId="79" xr:uid="{00000000-0005-0000-0000-000055000000}"/>
    <cellStyle name="40% - 강조색2 12" xfId="80" xr:uid="{00000000-0005-0000-0000-000056000000}"/>
    <cellStyle name="40% - 강조색2 2" xfId="81" xr:uid="{00000000-0005-0000-0000-000057000000}"/>
    <cellStyle name="40% - 강조색2 2 2" xfId="3652" xr:uid="{00000000-0005-0000-0000-000058000000}"/>
    <cellStyle name="40% - 강조색2 3" xfId="82" xr:uid="{00000000-0005-0000-0000-000059000000}"/>
    <cellStyle name="40% - 강조색2 4" xfId="83" xr:uid="{00000000-0005-0000-0000-00005A000000}"/>
    <cellStyle name="40% - 강조색2 5" xfId="84" xr:uid="{00000000-0005-0000-0000-00005B000000}"/>
    <cellStyle name="40% - 강조색2 6" xfId="85" xr:uid="{00000000-0005-0000-0000-00005C000000}"/>
    <cellStyle name="40% - 강조색2 7" xfId="86" xr:uid="{00000000-0005-0000-0000-00005D000000}"/>
    <cellStyle name="40% - 강조색2 8" xfId="87" xr:uid="{00000000-0005-0000-0000-00005E000000}"/>
    <cellStyle name="40% - 강조색2 9" xfId="88" xr:uid="{00000000-0005-0000-0000-00005F000000}"/>
    <cellStyle name="40% - 강조색3 10" xfId="89" xr:uid="{00000000-0005-0000-0000-000060000000}"/>
    <cellStyle name="40% - 강조색3 11" xfId="90" xr:uid="{00000000-0005-0000-0000-000061000000}"/>
    <cellStyle name="40% - 강조색3 12" xfId="91" xr:uid="{00000000-0005-0000-0000-000062000000}"/>
    <cellStyle name="40% - 강조색3 2" xfId="92" xr:uid="{00000000-0005-0000-0000-000063000000}"/>
    <cellStyle name="40% - 강조색3 2 2" xfId="3653" xr:uid="{00000000-0005-0000-0000-000064000000}"/>
    <cellStyle name="40% - 강조색3 3" xfId="93" xr:uid="{00000000-0005-0000-0000-000065000000}"/>
    <cellStyle name="40% - 강조색3 4" xfId="94" xr:uid="{00000000-0005-0000-0000-000066000000}"/>
    <cellStyle name="40% - 강조색3 5" xfId="95" xr:uid="{00000000-0005-0000-0000-000067000000}"/>
    <cellStyle name="40% - 강조색3 6" xfId="96" xr:uid="{00000000-0005-0000-0000-000068000000}"/>
    <cellStyle name="40% - 강조색3 7" xfId="97" xr:uid="{00000000-0005-0000-0000-000069000000}"/>
    <cellStyle name="40% - 강조색3 8" xfId="98" xr:uid="{00000000-0005-0000-0000-00006A000000}"/>
    <cellStyle name="40% - 강조색3 9" xfId="99" xr:uid="{00000000-0005-0000-0000-00006B000000}"/>
    <cellStyle name="40% - 강조색4 10" xfId="100" xr:uid="{00000000-0005-0000-0000-00006C000000}"/>
    <cellStyle name="40% - 강조색4 11" xfId="101" xr:uid="{00000000-0005-0000-0000-00006D000000}"/>
    <cellStyle name="40% - 강조색4 12" xfId="102" xr:uid="{00000000-0005-0000-0000-00006E000000}"/>
    <cellStyle name="40% - 강조색4 2" xfId="103" xr:uid="{00000000-0005-0000-0000-00006F000000}"/>
    <cellStyle name="40% - 강조색4 2 2" xfId="3654" xr:uid="{00000000-0005-0000-0000-000070000000}"/>
    <cellStyle name="40% - 강조색4 3" xfId="104" xr:uid="{00000000-0005-0000-0000-000071000000}"/>
    <cellStyle name="40% - 강조색4 4" xfId="105" xr:uid="{00000000-0005-0000-0000-000072000000}"/>
    <cellStyle name="40% - 강조색4 5" xfId="106" xr:uid="{00000000-0005-0000-0000-000073000000}"/>
    <cellStyle name="40% - 강조색4 6" xfId="107" xr:uid="{00000000-0005-0000-0000-000074000000}"/>
    <cellStyle name="40% - 강조색4 7" xfId="108" xr:uid="{00000000-0005-0000-0000-000075000000}"/>
    <cellStyle name="40% - 강조색4 8" xfId="109" xr:uid="{00000000-0005-0000-0000-000076000000}"/>
    <cellStyle name="40% - 강조색4 9" xfId="110" xr:uid="{00000000-0005-0000-0000-000077000000}"/>
    <cellStyle name="40% - 강조색5 10" xfId="111" xr:uid="{00000000-0005-0000-0000-000078000000}"/>
    <cellStyle name="40% - 강조색5 11" xfId="112" xr:uid="{00000000-0005-0000-0000-000079000000}"/>
    <cellStyle name="40% - 강조색5 12" xfId="113" xr:uid="{00000000-0005-0000-0000-00007A000000}"/>
    <cellStyle name="40% - 강조색5 2" xfId="114" xr:uid="{00000000-0005-0000-0000-00007B000000}"/>
    <cellStyle name="40% - 강조색5 2 2" xfId="3655" xr:uid="{00000000-0005-0000-0000-00007C000000}"/>
    <cellStyle name="40% - 강조색5 3" xfId="115" xr:uid="{00000000-0005-0000-0000-00007D000000}"/>
    <cellStyle name="40% - 강조색5 4" xfId="116" xr:uid="{00000000-0005-0000-0000-00007E000000}"/>
    <cellStyle name="40% - 강조색5 5" xfId="117" xr:uid="{00000000-0005-0000-0000-00007F000000}"/>
    <cellStyle name="40% - 강조색5 6" xfId="118" xr:uid="{00000000-0005-0000-0000-000080000000}"/>
    <cellStyle name="40% - 강조색5 7" xfId="119" xr:uid="{00000000-0005-0000-0000-000081000000}"/>
    <cellStyle name="40% - 강조색5 8" xfId="120" xr:uid="{00000000-0005-0000-0000-000082000000}"/>
    <cellStyle name="40% - 강조색5 9" xfId="121" xr:uid="{00000000-0005-0000-0000-000083000000}"/>
    <cellStyle name="40% - 강조색6 10" xfId="122" xr:uid="{00000000-0005-0000-0000-000084000000}"/>
    <cellStyle name="40% - 강조색6 11" xfId="123" xr:uid="{00000000-0005-0000-0000-000085000000}"/>
    <cellStyle name="40% - 강조색6 12" xfId="124" xr:uid="{00000000-0005-0000-0000-000086000000}"/>
    <cellStyle name="40% - 강조색6 2" xfId="125" xr:uid="{00000000-0005-0000-0000-000087000000}"/>
    <cellStyle name="40% - 강조색6 2 2" xfId="3656" xr:uid="{00000000-0005-0000-0000-000088000000}"/>
    <cellStyle name="40% - 강조색6 3" xfId="126" xr:uid="{00000000-0005-0000-0000-000089000000}"/>
    <cellStyle name="40% - 강조색6 4" xfId="127" xr:uid="{00000000-0005-0000-0000-00008A000000}"/>
    <cellStyle name="40% - 강조색6 5" xfId="128" xr:uid="{00000000-0005-0000-0000-00008B000000}"/>
    <cellStyle name="40% - 강조색6 6" xfId="129" xr:uid="{00000000-0005-0000-0000-00008C000000}"/>
    <cellStyle name="40% - 강조색6 7" xfId="130" xr:uid="{00000000-0005-0000-0000-00008D000000}"/>
    <cellStyle name="40% - 강조색6 8" xfId="131" xr:uid="{00000000-0005-0000-0000-00008E000000}"/>
    <cellStyle name="40% - 강조색6 9" xfId="132" xr:uid="{00000000-0005-0000-0000-00008F000000}"/>
    <cellStyle name="60% - 강조색1 10" xfId="133" xr:uid="{00000000-0005-0000-0000-000090000000}"/>
    <cellStyle name="60% - 강조색1 11" xfId="134" xr:uid="{00000000-0005-0000-0000-000091000000}"/>
    <cellStyle name="60% - 강조색1 12" xfId="135" xr:uid="{00000000-0005-0000-0000-000092000000}"/>
    <cellStyle name="60% - 강조색1 2" xfId="136" xr:uid="{00000000-0005-0000-0000-000093000000}"/>
    <cellStyle name="60% - 강조색1 2 2" xfId="3657" xr:uid="{00000000-0005-0000-0000-000094000000}"/>
    <cellStyle name="60% - 강조색1 3" xfId="137" xr:uid="{00000000-0005-0000-0000-000095000000}"/>
    <cellStyle name="60% - 강조색1 4" xfId="138" xr:uid="{00000000-0005-0000-0000-000096000000}"/>
    <cellStyle name="60% - 강조색1 5" xfId="139" xr:uid="{00000000-0005-0000-0000-000097000000}"/>
    <cellStyle name="60% - 강조색1 6" xfId="140" xr:uid="{00000000-0005-0000-0000-000098000000}"/>
    <cellStyle name="60% - 강조색1 7" xfId="141" xr:uid="{00000000-0005-0000-0000-000099000000}"/>
    <cellStyle name="60% - 강조색1 8" xfId="142" xr:uid="{00000000-0005-0000-0000-00009A000000}"/>
    <cellStyle name="60% - 강조색1 9" xfId="143" xr:uid="{00000000-0005-0000-0000-00009B000000}"/>
    <cellStyle name="60% - 강조색2 10" xfId="144" xr:uid="{00000000-0005-0000-0000-00009C000000}"/>
    <cellStyle name="60% - 강조색2 11" xfId="145" xr:uid="{00000000-0005-0000-0000-00009D000000}"/>
    <cellStyle name="60% - 강조색2 12" xfId="146" xr:uid="{00000000-0005-0000-0000-00009E000000}"/>
    <cellStyle name="60% - 강조색2 2" xfId="147" xr:uid="{00000000-0005-0000-0000-00009F000000}"/>
    <cellStyle name="60% - 강조색2 2 2" xfId="3658" xr:uid="{00000000-0005-0000-0000-0000A0000000}"/>
    <cellStyle name="60% - 강조색2 3" xfId="148" xr:uid="{00000000-0005-0000-0000-0000A1000000}"/>
    <cellStyle name="60% - 강조색2 4" xfId="149" xr:uid="{00000000-0005-0000-0000-0000A2000000}"/>
    <cellStyle name="60% - 강조색2 5" xfId="150" xr:uid="{00000000-0005-0000-0000-0000A3000000}"/>
    <cellStyle name="60% - 강조색2 6" xfId="151" xr:uid="{00000000-0005-0000-0000-0000A4000000}"/>
    <cellStyle name="60% - 강조색2 7" xfId="152" xr:uid="{00000000-0005-0000-0000-0000A5000000}"/>
    <cellStyle name="60% - 강조색2 8" xfId="153" xr:uid="{00000000-0005-0000-0000-0000A6000000}"/>
    <cellStyle name="60% - 강조색2 9" xfId="154" xr:uid="{00000000-0005-0000-0000-0000A7000000}"/>
    <cellStyle name="60% - 강조색3 10" xfId="155" xr:uid="{00000000-0005-0000-0000-0000A8000000}"/>
    <cellStyle name="60% - 강조색3 11" xfId="156" xr:uid="{00000000-0005-0000-0000-0000A9000000}"/>
    <cellStyle name="60% - 강조색3 12" xfId="157" xr:uid="{00000000-0005-0000-0000-0000AA000000}"/>
    <cellStyle name="60% - 강조색3 2" xfId="158" xr:uid="{00000000-0005-0000-0000-0000AB000000}"/>
    <cellStyle name="60% - 강조색3 2 2" xfId="3659" xr:uid="{00000000-0005-0000-0000-0000AC000000}"/>
    <cellStyle name="60% - 강조색3 3" xfId="159" xr:uid="{00000000-0005-0000-0000-0000AD000000}"/>
    <cellStyle name="60% - 강조색3 4" xfId="160" xr:uid="{00000000-0005-0000-0000-0000AE000000}"/>
    <cellStyle name="60% - 강조색3 5" xfId="161" xr:uid="{00000000-0005-0000-0000-0000AF000000}"/>
    <cellStyle name="60% - 강조색3 6" xfId="162" xr:uid="{00000000-0005-0000-0000-0000B0000000}"/>
    <cellStyle name="60% - 강조색3 7" xfId="163" xr:uid="{00000000-0005-0000-0000-0000B1000000}"/>
    <cellStyle name="60% - 강조색3 8" xfId="164" xr:uid="{00000000-0005-0000-0000-0000B2000000}"/>
    <cellStyle name="60% - 강조색3 9" xfId="165" xr:uid="{00000000-0005-0000-0000-0000B3000000}"/>
    <cellStyle name="60% - 강조색4 10" xfId="166" xr:uid="{00000000-0005-0000-0000-0000B4000000}"/>
    <cellStyle name="60% - 강조색4 11" xfId="167" xr:uid="{00000000-0005-0000-0000-0000B5000000}"/>
    <cellStyle name="60% - 강조색4 12" xfId="168" xr:uid="{00000000-0005-0000-0000-0000B6000000}"/>
    <cellStyle name="60% - 강조색4 2" xfId="169" xr:uid="{00000000-0005-0000-0000-0000B7000000}"/>
    <cellStyle name="60% - 강조색4 2 2" xfId="3660" xr:uid="{00000000-0005-0000-0000-0000B8000000}"/>
    <cellStyle name="60% - 강조색4 3" xfId="170" xr:uid="{00000000-0005-0000-0000-0000B9000000}"/>
    <cellStyle name="60% - 강조색4 4" xfId="171" xr:uid="{00000000-0005-0000-0000-0000BA000000}"/>
    <cellStyle name="60% - 강조색4 5" xfId="172" xr:uid="{00000000-0005-0000-0000-0000BB000000}"/>
    <cellStyle name="60% - 강조색4 6" xfId="173" xr:uid="{00000000-0005-0000-0000-0000BC000000}"/>
    <cellStyle name="60% - 강조색4 7" xfId="174" xr:uid="{00000000-0005-0000-0000-0000BD000000}"/>
    <cellStyle name="60% - 강조색4 8" xfId="175" xr:uid="{00000000-0005-0000-0000-0000BE000000}"/>
    <cellStyle name="60% - 강조색4 9" xfId="176" xr:uid="{00000000-0005-0000-0000-0000BF000000}"/>
    <cellStyle name="60% - 강조색5 10" xfId="177" xr:uid="{00000000-0005-0000-0000-0000C0000000}"/>
    <cellStyle name="60% - 강조색5 11" xfId="178" xr:uid="{00000000-0005-0000-0000-0000C1000000}"/>
    <cellStyle name="60% - 강조색5 12" xfId="179" xr:uid="{00000000-0005-0000-0000-0000C2000000}"/>
    <cellStyle name="60% - 강조색5 2" xfId="180" xr:uid="{00000000-0005-0000-0000-0000C3000000}"/>
    <cellStyle name="60% - 강조색5 2 2" xfId="3661" xr:uid="{00000000-0005-0000-0000-0000C4000000}"/>
    <cellStyle name="60% - 강조색5 3" xfId="181" xr:uid="{00000000-0005-0000-0000-0000C5000000}"/>
    <cellStyle name="60% - 강조색5 4" xfId="182" xr:uid="{00000000-0005-0000-0000-0000C6000000}"/>
    <cellStyle name="60% - 강조색5 5" xfId="183" xr:uid="{00000000-0005-0000-0000-0000C7000000}"/>
    <cellStyle name="60% - 강조색5 6" xfId="184" xr:uid="{00000000-0005-0000-0000-0000C8000000}"/>
    <cellStyle name="60% - 강조색5 7" xfId="185" xr:uid="{00000000-0005-0000-0000-0000C9000000}"/>
    <cellStyle name="60% - 강조색5 8" xfId="186" xr:uid="{00000000-0005-0000-0000-0000CA000000}"/>
    <cellStyle name="60% - 강조색5 9" xfId="187" xr:uid="{00000000-0005-0000-0000-0000CB000000}"/>
    <cellStyle name="60% - 강조색6 10" xfId="188" xr:uid="{00000000-0005-0000-0000-0000CC000000}"/>
    <cellStyle name="60% - 강조색6 11" xfId="189" xr:uid="{00000000-0005-0000-0000-0000CD000000}"/>
    <cellStyle name="60% - 강조색6 12" xfId="190" xr:uid="{00000000-0005-0000-0000-0000CE000000}"/>
    <cellStyle name="60% - 강조색6 2" xfId="191" xr:uid="{00000000-0005-0000-0000-0000CF000000}"/>
    <cellStyle name="60% - 강조색6 2 2" xfId="3662" xr:uid="{00000000-0005-0000-0000-0000D0000000}"/>
    <cellStyle name="60% - 강조색6 3" xfId="192" xr:uid="{00000000-0005-0000-0000-0000D1000000}"/>
    <cellStyle name="60% - 강조색6 4" xfId="193" xr:uid="{00000000-0005-0000-0000-0000D2000000}"/>
    <cellStyle name="60% - 강조색6 5" xfId="194" xr:uid="{00000000-0005-0000-0000-0000D3000000}"/>
    <cellStyle name="60% - 강조색6 6" xfId="195" xr:uid="{00000000-0005-0000-0000-0000D4000000}"/>
    <cellStyle name="60% - 강조색6 7" xfId="196" xr:uid="{00000000-0005-0000-0000-0000D5000000}"/>
    <cellStyle name="60% - 강조색6 8" xfId="197" xr:uid="{00000000-0005-0000-0000-0000D6000000}"/>
    <cellStyle name="60% - 강조색6 9" xfId="198" xr:uid="{00000000-0005-0000-0000-0000D7000000}"/>
    <cellStyle name="강조색1 10" xfId="199" xr:uid="{00000000-0005-0000-0000-0000D8000000}"/>
    <cellStyle name="강조색1 11" xfId="200" xr:uid="{00000000-0005-0000-0000-0000D9000000}"/>
    <cellStyle name="강조색1 12" xfId="201" xr:uid="{00000000-0005-0000-0000-0000DA000000}"/>
    <cellStyle name="강조색1 2" xfId="202" xr:uid="{00000000-0005-0000-0000-0000DB000000}"/>
    <cellStyle name="강조색1 2 2" xfId="3663" xr:uid="{00000000-0005-0000-0000-0000DC000000}"/>
    <cellStyle name="강조색1 3" xfId="203" xr:uid="{00000000-0005-0000-0000-0000DD000000}"/>
    <cellStyle name="강조색1 4" xfId="204" xr:uid="{00000000-0005-0000-0000-0000DE000000}"/>
    <cellStyle name="강조색1 5" xfId="205" xr:uid="{00000000-0005-0000-0000-0000DF000000}"/>
    <cellStyle name="강조색1 6" xfId="206" xr:uid="{00000000-0005-0000-0000-0000E0000000}"/>
    <cellStyle name="강조색1 7" xfId="207" xr:uid="{00000000-0005-0000-0000-0000E1000000}"/>
    <cellStyle name="강조색1 8" xfId="208" xr:uid="{00000000-0005-0000-0000-0000E2000000}"/>
    <cellStyle name="강조색1 9" xfId="209" xr:uid="{00000000-0005-0000-0000-0000E3000000}"/>
    <cellStyle name="강조색2 10" xfId="210" xr:uid="{00000000-0005-0000-0000-0000E4000000}"/>
    <cellStyle name="강조색2 11" xfId="211" xr:uid="{00000000-0005-0000-0000-0000E5000000}"/>
    <cellStyle name="강조색2 12" xfId="212" xr:uid="{00000000-0005-0000-0000-0000E6000000}"/>
    <cellStyle name="강조색2 2" xfId="213" xr:uid="{00000000-0005-0000-0000-0000E7000000}"/>
    <cellStyle name="강조색2 2 2" xfId="3664" xr:uid="{00000000-0005-0000-0000-0000E8000000}"/>
    <cellStyle name="강조색2 3" xfId="214" xr:uid="{00000000-0005-0000-0000-0000E9000000}"/>
    <cellStyle name="강조색2 4" xfId="215" xr:uid="{00000000-0005-0000-0000-0000EA000000}"/>
    <cellStyle name="강조색2 5" xfId="216" xr:uid="{00000000-0005-0000-0000-0000EB000000}"/>
    <cellStyle name="강조색2 6" xfId="217" xr:uid="{00000000-0005-0000-0000-0000EC000000}"/>
    <cellStyle name="강조색2 7" xfId="218" xr:uid="{00000000-0005-0000-0000-0000ED000000}"/>
    <cellStyle name="강조색2 8" xfId="219" xr:uid="{00000000-0005-0000-0000-0000EE000000}"/>
    <cellStyle name="강조색2 9" xfId="220" xr:uid="{00000000-0005-0000-0000-0000EF000000}"/>
    <cellStyle name="강조색3 10" xfId="221" xr:uid="{00000000-0005-0000-0000-0000F0000000}"/>
    <cellStyle name="강조색3 11" xfId="222" xr:uid="{00000000-0005-0000-0000-0000F1000000}"/>
    <cellStyle name="강조색3 12" xfId="223" xr:uid="{00000000-0005-0000-0000-0000F2000000}"/>
    <cellStyle name="강조색3 2" xfId="224" xr:uid="{00000000-0005-0000-0000-0000F3000000}"/>
    <cellStyle name="강조색3 2 2" xfId="3665" xr:uid="{00000000-0005-0000-0000-0000F4000000}"/>
    <cellStyle name="강조색3 3" xfId="225" xr:uid="{00000000-0005-0000-0000-0000F5000000}"/>
    <cellStyle name="강조색3 4" xfId="226" xr:uid="{00000000-0005-0000-0000-0000F6000000}"/>
    <cellStyle name="강조색3 5" xfId="227" xr:uid="{00000000-0005-0000-0000-0000F7000000}"/>
    <cellStyle name="강조색3 6" xfId="228" xr:uid="{00000000-0005-0000-0000-0000F8000000}"/>
    <cellStyle name="강조색3 7" xfId="229" xr:uid="{00000000-0005-0000-0000-0000F9000000}"/>
    <cellStyle name="강조색3 8" xfId="230" xr:uid="{00000000-0005-0000-0000-0000FA000000}"/>
    <cellStyle name="강조색3 9" xfId="231" xr:uid="{00000000-0005-0000-0000-0000FB000000}"/>
    <cellStyle name="강조색4 10" xfId="232" xr:uid="{00000000-0005-0000-0000-0000FC000000}"/>
    <cellStyle name="강조색4 11" xfId="233" xr:uid="{00000000-0005-0000-0000-0000FD000000}"/>
    <cellStyle name="강조색4 12" xfId="234" xr:uid="{00000000-0005-0000-0000-0000FE000000}"/>
    <cellStyle name="강조색4 2" xfId="235" xr:uid="{00000000-0005-0000-0000-0000FF000000}"/>
    <cellStyle name="강조색4 2 2" xfId="3666" xr:uid="{00000000-0005-0000-0000-000000010000}"/>
    <cellStyle name="강조색4 3" xfId="236" xr:uid="{00000000-0005-0000-0000-000001010000}"/>
    <cellStyle name="강조색4 4" xfId="237" xr:uid="{00000000-0005-0000-0000-000002010000}"/>
    <cellStyle name="강조색4 5" xfId="238" xr:uid="{00000000-0005-0000-0000-000003010000}"/>
    <cellStyle name="강조색4 6" xfId="239" xr:uid="{00000000-0005-0000-0000-000004010000}"/>
    <cellStyle name="강조색4 7" xfId="240" xr:uid="{00000000-0005-0000-0000-000005010000}"/>
    <cellStyle name="강조색4 8" xfId="241" xr:uid="{00000000-0005-0000-0000-000006010000}"/>
    <cellStyle name="강조색4 9" xfId="242" xr:uid="{00000000-0005-0000-0000-000007010000}"/>
    <cellStyle name="강조색5 10" xfId="243" xr:uid="{00000000-0005-0000-0000-000008010000}"/>
    <cellStyle name="강조색5 11" xfId="244" xr:uid="{00000000-0005-0000-0000-000009010000}"/>
    <cellStyle name="강조색5 12" xfId="245" xr:uid="{00000000-0005-0000-0000-00000A010000}"/>
    <cellStyle name="강조색5 2" xfId="246" xr:uid="{00000000-0005-0000-0000-00000B010000}"/>
    <cellStyle name="강조색5 2 2" xfId="3667" xr:uid="{00000000-0005-0000-0000-00000C010000}"/>
    <cellStyle name="강조색5 3" xfId="247" xr:uid="{00000000-0005-0000-0000-00000D010000}"/>
    <cellStyle name="강조색5 4" xfId="248" xr:uid="{00000000-0005-0000-0000-00000E010000}"/>
    <cellStyle name="강조색5 5" xfId="249" xr:uid="{00000000-0005-0000-0000-00000F010000}"/>
    <cellStyle name="강조색5 6" xfId="250" xr:uid="{00000000-0005-0000-0000-000010010000}"/>
    <cellStyle name="강조색5 7" xfId="251" xr:uid="{00000000-0005-0000-0000-000011010000}"/>
    <cellStyle name="강조색5 8" xfId="252" xr:uid="{00000000-0005-0000-0000-000012010000}"/>
    <cellStyle name="강조색5 9" xfId="253" xr:uid="{00000000-0005-0000-0000-000013010000}"/>
    <cellStyle name="강조색6 10" xfId="254" xr:uid="{00000000-0005-0000-0000-000014010000}"/>
    <cellStyle name="강조색6 11" xfId="255" xr:uid="{00000000-0005-0000-0000-000015010000}"/>
    <cellStyle name="강조색6 12" xfId="256" xr:uid="{00000000-0005-0000-0000-000016010000}"/>
    <cellStyle name="강조색6 2" xfId="257" xr:uid="{00000000-0005-0000-0000-000017010000}"/>
    <cellStyle name="강조색6 2 2" xfId="3668" xr:uid="{00000000-0005-0000-0000-000018010000}"/>
    <cellStyle name="강조색6 3" xfId="258" xr:uid="{00000000-0005-0000-0000-000019010000}"/>
    <cellStyle name="강조색6 4" xfId="259" xr:uid="{00000000-0005-0000-0000-00001A010000}"/>
    <cellStyle name="강조색6 5" xfId="260" xr:uid="{00000000-0005-0000-0000-00001B010000}"/>
    <cellStyle name="강조색6 6" xfId="261" xr:uid="{00000000-0005-0000-0000-00001C010000}"/>
    <cellStyle name="강조색6 7" xfId="262" xr:uid="{00000000-0005-0000-0000-00001D010000}"/>
    <cellStyle name="강조색6 8" xfId="263" xr:uid="{00000000-0005-0000-0000-00001E010000}"/>
    <cellStyle name="강조색6 9" xfId="264" xr:uid="{00000000-0005-0000-0000-00001F010000}"/>
    <cellStyle name="경고문 10" xfId="265" xr:uid="{00000000-0005-0000-0000-000020010000}"/>
    <cellStyle name="경고문 11" xfId="266" xr:uid="{00000000-0005-0000-0000-000021010000}"/>
    <cellStyle name="경고문 12" xfId="267" xr:uid="{00000000-0005-0000-0000-000022010000}"/>
    <cellStyle name="경고문 2" xfId="268" xr:uid="{00000000-0005-0000-0000-000023010000}"/>
    <cellStyle name="경고문 3" xfId="269" xr:uid="{00000000-0005-0000-0000-000024010000}"/>
    <cellStyle name="경고문 4" xfId="270" xr:uid="{00000000-0005-0000-0000-000025010000}"/>
    <cellStyle name="경고문 5" xfId="271" xr:uid="{00000000-0005-0000-0000-000026010000}"/>
    <cellStyle name="경고문 6" xfId="272" xr:uid="{00000000-0005-0000-0000-000027010000}"/>
    <cellStyle name="경고문 7" xfId="273" xr:uid="{00000000-0005-0000-0000-000028010000}"/>
    <cellStyle name="경고문 8" xfId="274" xr:uid="{00000000-0005-0000-0000-000029010000}"/>
    <cellStyle name="경고문 9" xfId="275" xr:uid="{00000000-0005-0000-0000-00002A010000}"/>
    <cellStyle name="계산 10" xfId="276" xr:uid="{00000000-0005-0000-0000-00002B010000}"/>
    <cellStyle name="계산 11" xfId="277" xr:uid="{00000000-0005-0000-0000-00002C010000}"/>
    <cellStyle name="계산 12" xfId="278" xr:uid="{00000000-0005-0000-0000-00002D010000}"/>
    <cellStyle name="계산 2" xfId="279" xr:uid="{00000000-0005-0000-0000-00002E010000}"/>
    <cellStyle name="계산 2 2" xfId="3669" xr:uid="{00000000-0005-0000-0000-00002F010000}"/>
    <cellStyle name="계산 3" xfId="280" xr:uid="{00000000-0005-0000-0000-000030010000}"/>
    <cellStyle name="계산 4" xfId="281" xr:uid="{00000000-0005-0000-0000-000031010000}"/>
    <cellStyle name="계산 5" xfId="282" xr:uid="{00000000-0005-0000-0000-000032010000}"/>
    <cellStyle name="계산 6" xfId="283" xr:uid="{00000000-0005-0000-0000-000033010000}"/>
    <cellStyle name="계산 7" xfId="284" xr:uid="{00000000-0005-0000-0000-000034010000}"/>
    <cellStyle name="계산 8" xfId="285" xr:uid="{00000000-0005-0000-0000-000035010000}"/>
    <cellStyle name="계산 9" xfId="286" xr:uid="{00000000-0005-0000-0000-000036010000}"/>
    <cellStyle name="나쁨 10" xfId="287" xr:uid="{00000000-0005-0000-0000-000037010000}"/>
    <cellStyle name="나쁨 11" xfId="288" xr:uid="{00000000-0005-0000-0000-000038010000}"/>
    <cellStyle name="나쁨 12" xfId="289" xr:uid="{00000000-0005-0000-0000-000039010000}"/>
    <cellStyle name="나쁨 2" xfId="290" xr:uid="{00000000-0005-0000-0000-00003A010000}"/>
    <cellStyle name="나쁨 2 2" xfId="3670" xr:uid="{00000000-0005-0000-0000-00003B010000}"/>
    <cellStyle name="나쁨 3" xfId="291" xr:uid="{00000000-0005-0000-0000-00003C010000}"/>
    <cellStyle name="나쁨 4" xfId="292" xr:uid="{00000000-0005-0000-0000-00003D010000}"/>
    <cellStyle name="나쁨 5" xfId="293" xr:uid="{00000000-0005-0000-0000-00003E010000}"/>
    <cellStyle name="나쁨 6" xfId="294" xr:uid="{00000000-0005-0000-0000-00003F010000}"/>
    <cellStyle name="나쁨 7" xfId="295" xr:uid="{00000000-0005-0000-0000-000040010000}"/>
    <cellStyle name="나쁨 8" xfId="296" xr:uid="{00000000-0005-0000-0000-000041010000}"/>
    <cellStyle name="나쁨 9" xfId="297" xr:uid="{00000000-0005-0000-0000-000042010000}"/>
    <cellStyle name="메모 10" xfId="298" xr:uid="{00000000-0005-0000-0000-000043010000}"/>
    <cellStyle name="메모 11" xfId="299" xr:uid="{00000000-0005-0000-0000-000044010000}"/>
    <cellStyle name="메모 12" xfId="300" xr:uid="{00000000-0005-0000-0000-000045010000}"/>
    <cellStyle name="메모 2" xfId="301" xr:uid="{00000000-0005-0000-0000-000046010000}"/>
    <cellStyle name="메모 2 2" xfId="3671" xr:uid="{00000000-0005-0000-0000-000047010000}"/>
    <cellStyle name="메모 3" xfId="302" xr:uid="{00000000-0005-0000-0000-000048010000}"/>
    <cellStyle name="메모 4" xfId="303" xr:uid="{00000000-0005-0000-0000-000049010000}"/>
    <cellStyle name="메모 5" xfId="304" xr:uid="{00000000-0005-0000-0000-00004A010000}"/>
    <cellStyle name="메모 6" xfId="305" xr:uid="{00000000-0005-0000-0000-00004B010000}"/>
    <cellStyle name="메모 7" xfId="306" xr:uid="{00000000-0005-0000-0000-00004C010000}"/>
    <cellStyle name="메모 8" xfId="307" xr:uid="{00000000-0005-0000-0000-00004D010000}"/>
    <cellStyle name="메모 9" xfId="308" xr:uid="{00000000-0005-0000-0000-00004E010000}"/>
    <cellStyle name="백분율" xfId="309" builtinId="5"/>
    <cellStyle name="백분율 10" xfId="310" xr:uid="{00000000-0005-0000-0000-000050010000}"/>
    <cellStyle name="백분율 10 10" xfId="311" xr:uid="{00000000-0005-0000-0000-000051010000}"/>
    <cellStyle name="백분율 10 100" xfId="2996" xr:uid="{00000000-0005-0000-0000-000052010000}"/>
    <cellStyle name="백분율 10 101" xfId="2997" xr:uid="{00000000-0005-0000-0000-000053010000}"/>
    <cellStyle name="백분율 10 102" xfId="2998" xr:uid="{00000000-0005-0000-0000-000054010000}"/>
    <cellStyle name="백분율 10 103" xfId="2999" xr:uid="{00000000-0005-0000-0000-000055010000}"/>
    <cellStyle name="백분율 10 104" xfId="3000" xr:uid="{00000000-0005-0000-0000-000056010000}"/>
    <cellStyle name="백분율 10 105" xfId="3001" xr:uid="{00000000-0005-0000-0000-000057010000}"/>
    <cellStyle name="백분율 10 106" xfId="3002" xr:uid="{00000000-0005-0000-0000-000058010000}"/>
    <cellStyle name="백분율 10 107" xfId="3003" xr:uid="{00000000-0005-0000-0000-000059010000}"/>
    <cellStyle name="백분율 10 108" xfId="3004" xr:uid="{00000000-0005-0000-0000-00005A010000}"/>
    <cellStyle name="백분율 10 109" xfId="3005" xr:uid="{00000000-0005-0000-0000-00005B010000}"/>
    <cellStyle name="백분율 10 11" xfId="312" xr:uid="{00000000-0005-0000-0000-00005C010000}"/>
    <cellStyle name="백분율 10 110" xfId="3006" xr:uid="{00000000-0005-0000-0000-00005D010000}"/>
    <cellStyle name="백분율 10 111" xfId="3007" xr:uid="{00000000-0005-0000-0000-00005E010000}"/>
    <cellStyle name="백분율 10 112" xfId="3008" xr:uid="{00000000-0005-0000-0000-00005F010000}"/>
    <cellStyle name="백분율 10 113" xfId="3009" xr:uid="{00000000-0005-0000-0000-000060010000}"/>
    <cellStyle name="백분율 10 114" xfId="3010" xr:uid="{00000000-0005-0000-0000-000061010000}"/>
    <cellStyle name="백분율 10 115" xfId="3011" xr:uid="{00000000-0005-0000-0000-000062010000}"/>
    <cellStyle name="백분율 10 116" xfId="3012" xr:uid="{00000000-0005-0000-0000-000063010000}"/>
    <cellStyle name="백분율 10 117" xfId="3013" xr:uid="{00000000-0005-0000-0000-000064010000}"/>
    <cellStyle name="백분율 10 118" xfId="3014" xr:uid="{00000000-0005-0000-0000-000065010000}"/>
    <cellStyle name="백분율 10 119" xfId="3015" xr:uid="{00000000-0005-0000-0000-000066010000}"/>
    <cellStyle name="백분율 10 12" xfId="313" xr:uid="{00000000-0005-0000-0000-000067010000}"/>
    <cellStyle name="백분율 10 120" xfId="3016" xr:uid="{00000000-0005-0000-0000-000068010000}"/>
    <cellStyle name="백분율 10 121" xfId="3017" xr:uid="{00000000-0005-0000-0000-000069010000}"/>
    <cellStyle name="백분율 10 122" xfId="3018" xr:uid="{00000000-0005-0000-0000-00006A010000}"/>
    <cellStyle name="백분율 10 123" xfId="3019" xr:uid="{00000000-0005-0000-0000-00006B010000}"/>
    <cellStyle name="백분율 10 124" xfId="3020" xr:uid="{00000000-0005-0000-0000-00006C010000}"/>
    <cellStyle name="백분율 10 125" xfId="3021" xr:uid="{00000000-0005-0000-0000-00006D010000}"/>
    <cellStyle name="백분율 10 126" xfId="3022" xr:uid="{00000000-0005-0000-0000-00006E010000}"/>
    <cellStyle name="백분율 10 127" xfId="3023" xr:uid="{00000000-0005-0000-0000-00006F010000}"/>
    <cellStyle name="백분율 10 128" xfId="3024" xr:uid="{00000000-0005-0000-0000-000070010000}"/>
    <cellStyle name="백분율 10 129" xfId="3025" xr:uid="{00000000-0005-0000-0000-000071010000}"/>
    <cellStyle name="백분율 10 13" xfId="314" xr:uid="{00000000-0005-0000-0000-000072010000}"/>
    <cellStyle name="백분율 10 130" xfId="3026" xr:uid="{00000000-0005-0000-0000-000073010000}"/>
    <cellStyle name="백분율 10 131" xfId="3027" xr:uid="{00000000-0005-0000-0000-000074010000}"/>
    <cellStyle name="백분율 10 132" xfId="3028" xr:uid="{00000000-0005-0000-0000-000075010000}"/>
    <cellStyle name="백분율 10 133" xfId="3029" xr:uid="{00000000-0005-0000-0000-000076010000}"/>
    <cellStyle name="백분율 10 134" xfId="3030" xr:uid="{00000000-0005-0000-0000-000077010000}"/>
    <cellStyle name="백분율 10 135" xfId="3031" xr:uid="{00000000-0005-0000-0000-000078010000}"/>
    <cellStyle name="백분율 10 136" xfId="3032" xr:uid="{00000000-0005-0000-0000-000079010000}"/>
    <cellStyle name="백분율 10 137" xfId="3033" xr:uid="{00000000-0005-0000-0000-00007A010000}"/>
    <cellStyle name="백분율 10 138" xfId="3034" xr:uid="{00000000-0005-0000-0000-00007B010000}"/>
    <cellStyle name="백분율 10 139" xfId="3035" xr:uid="{00000000-0005-0000-0000-00007C010000}"/>
    <cellStyle name="백분율 10 14" xfId="315" xr:uid="{00000000-0005-0000-0000-00007D010000}"/>
    <cellStyle name="백분율 10 140" xfId="3036" xr:uid="{00000000-0005-0000-0000-00007E010000}"/>
    <cellStyle name="백분율 10 141" xfId="3037" xr:uid="{00000000-0005-0000-0000-00007F010000}"/>
    <cellStyle name="백분율 10 142" xfId="3038" xr:uid="{00000000-0005-0000-0000-000080010000}"/>
    <cellStyle name="백분율 10 143" xfId="3039" xr:uid="{00000000-0005-0000-0000-000081010000}"/>
    <cellStyle name="백분율 10 144" xfId="3040" xr:uid="{00000000-0005-0000-0000-000082010000}"/>
    <cellStyle name="백분율 10 145" xfId="3041" xr:uid="{00000000-0005-0000-0000-000083010000}"/>
    <cellStyle name="백분율 10 15" xfId="316" xr:uid="{00000000-0005-0000-0000-000084010000}"/>
    <cellStyle name="백분율 10 16" xfId="317" xr:uid="{00000000-0005-0000-0000-000085010000}"/>
    <cellStyle name="백분율 10 17" xfId="318" xr:uid="{00000000-0005-0000-0000-000086010000}"/>
    <cellStyle name="백분율 10 18" xfId="319" xr:uid="{00000000-0005-0000-0000-000087010000}"/>
    <cellStyle name="백분율 10 19" xfId="320" xr:uid="{00000000-0005-0000-0000-000088010000}"/>
    <cellStyle name="백분율 10 2" xfId="321" xr:uid="{00000000-0005-0000-0000-000089010000}"/>
    <cellStyle name="백분율 10 20" xfId="322" xr:uid="{00000000-0005-0000-0000-00008A010000}"/>
    <cellStyle name="백분율 10 21" xfId="323" xr:uid="{00000000-0005-0000-0000-00008B010000}"/>
    <cellStyle name="백분율 10 22" xfId="324" xr:uid="{00000000-0005-0000-0000-00008C010000}"/>
    <cellStyle name="백분율 10 23" xfId="325" xr:uid="{00000000-0005-0000-0000-00008D010000}"/>
    <cellStyle name="백분율 10 24" xfId="326" xr:uid="{00000000-0005-0000-0000-00008E010000}"/>
    <cellStyle name="백분율 10 25" xfId="327" xr:uid="{00000000-0005-0000-0000-00008F010000}"/>
    <cellStyle name="백분율 10 26" xfId="328" xr:uid="{00000000-0005-0000-0000-000090010000}"/>
    <cellStyle name="백분율 10 27" xfId="329" xr:uid="{00000000-0005-0000-0000-000091010000}"/>
    <cellStyle name="백분율 10 28" xfId="330" xr:uid="{00000000-0005-0000-0000-000092010000}"/>
    <cellStyle name="백분율 10 29" xfId="331" xr:uid="{00000000-0005-0000-0000-000093010000}"/>
    <cellStyle name="백분율 10 3" xfId="332" xr:uid="{00000000-0005-0000-0000-000094010000}"/>
    <cellStyle name="백분율 10 30" xfId="333" xr:uid="{00000000-0005-0000-0000-000095010000}"/>
    <cellStyle name="백분율 10 31" xfId="334" xr:uid="{00000000-0005-0000-0000-000096010000}"/>
    <cellStyle name="백분율 10 32" xfId="335" xr:uid="{00000000-0005-0000-0000-000097010000}"/>
    <cellStyle name="백분율 10 33" xfId="336" xr:uid="{00000000-0005-0000-0000-000098010000}"/>
    <cellStyle name="백분율 10 34" xfId="337" xr:uid="{00000000-0005-0000-0000-000099010000}"/>
    <cellStyle name="백분율 10 35" xfId="338" xr:uid="{00000000-0005-0000-0000-00009A010000}"/>
    <cellStyle name="백분율 10 36" xfId="339" xr:uid="{00000000-0005-0000-0000-00009B010000}"/>
    <cellStyle name="백분율 10 37" xfId="340" xr:uid="{00000000-0005-0000-0000-00009C010000}"/>
    <cellStyle name="백분율 10 38" xfId="341" xr:uid="{00000000-0005-0000-0000-00009D010000}"/>
    <cellStyle name="백분율 10 39" xfId="342" xr:uid="{00000000-0005-0000-0000-00009E010000}"/>
    <cellStyle name="백분율 10 4" xfId="343" xr:uid="{00000000-0005-0000-0000-00009F010000}"/>
    <cellStyle name="백분율 10 40" xfId="344" xr:uid="{00000000-0005-0000-0000-0000A0010000}"/>
    <cellStyle name="백분율 10 41" xfId="345" xr:uid="{00000000-0005-0000-0000-0000A1010000}"/>
    <cellStyle name="백분율 10 42" xfId="346" xr:uid="{00000000-0005-0000-0000-0000A2010000}"/>
    <cellStyle name="백분율 10 43" xfId="347" xr:uid="{00000000-0005-0000-0000-0000A3010000}"/>
    <cellStyle name="백분율 10 44" xfId="348" xr:uid="{00000000-0005-0000-0000-0000A4010000}"/>
    <cellStyle name="백분율 10 45" xfId="349" xr:uid="{00000000-0005-0000-0000-0000A5010000}"/>
    <cellStyle name="백분율 10 46" xfId="350" xr:uid="{00000000-0005-0000-0000-0000A6010000}"/>
    <cellStyle name="백분율 10 47" xfId="351" xr:uid="{00000000-0005-0000-0000-0000A7010000}"/>
    <cellStyle name="백분율 10 48" xfId="352" xr:uid="{00000000-0005-0000-0000-0000A8010000}"/>
    <cellStyle name="백분율 10 49" xfId="353" xr:uid="{00000000-0005-0000-0000-0000A9010000}"/>
    <cellStyle name="백분율 10 5" xfId="354" xr:uid="{00000000-0005-0000-0000-0000AA010000}"/>
    <cellStyle name="백분율 10 50" xfId="355" xr:uid="{00000000-0005-0000-0000-0000AB010000}"/>
    <cellStyle name="백분율 10 51" xfId="2422" xr:uid="{00000000-0005-0000-0000-0000AC010000}"/>
    <cellStyle name="백분율 10 52" xfId="2423" xr:uid="{00000000-0005-0000-0000-0000AD010000}"/>
    <cellStyle name="백분율 10 53" xfId="2424" xr:uid="{00000000-0005-0000-0000-0000AE010000}"/>
    <cellStyle name="백분율 10 54" xfId="2425" xr:uid="{00000000-0005-0000-0000-0000AF010000}"/>
    <cellStyle name="백분율 10 55" xfId="2426" xr:uid="{00000000-0005-0000-0000-0000B0010000}"/>
    <cellStyle name="백분율 10 56" xfId="2427" xr:uid="{00000000-0005-0000-0000-0000B1010000}"/>
    <cellStyle name="백분율 10 57" xfId="2428" xr:uid="{00000000-0005-0000-0000-0000B2010000}"/>
    <cellStyle name="백분율 10 58" xfId="2429" xr:uid="{00000000-0005-0000-0000-0000B3010000}"/>
    <cellStyle name="백분율 10 59" xfId="2430" xr:uid="{00000000-0005-0000-0000-0000B4010000}"/>
    <cellStyle name="백분율 10 6" xfId="356" xr:uid="{00000000-0005-0000-0000-0000B5010000}"/>
    <cellStyle name="백분율 10 60" xfId="2431" xr:uid="{00000000-0005-0000-0000-0000B6010000}"/>
    <cellStyle name="백분율 10 61" xfId="2432" xr:uid="{00000000-0005-0000-0000-0000B7010000}"/>
    <cellStyle name="백분율 10 62" xfId="2433" xr:uid="{00000000-0005-0000-0000-0000B8010000}"/>
    <cellStyle name="백분율 10 63" xfId="2434" xr:uid="{00000000-0005-0000-0000-0000B9010000}"/>
    <cellStyle name="백분율 10 64" xfId="2435" xr:uid="{00000000-0005-0000-0000-0000BA010000}"/>
    <cellStyle name="백분율 10 65" xfId="2436" xr:uid="{00000000-0005-0000-0000-0000BB010000}"/>
    <cellStyle name="백분율 10 66" xfId="2437" xr:uid="{00000000-0005-0000-0000-0000BC010000}"/>
    <cellStyle name="백분율 10 67" xfId="2438" xr:uid="{00000000-0005-0000-0000-0000BD010000}"/>
    <cellStyle name="백분율 10 68" xfId="2439" xr:uid="{00000000-0005-0000-0000-0000BE010000}"/>
    <cellStyle name="백분율 10 69" xfId="2440" xr:uid="{00000000-0005-0000-0000-0000BF010000}"/>
    <cellStyle name="백분율 10 7" xfId="357" xr:uid="{00000000-0005-0000-0000-0000C0010000}"/>
    <cellStyle name="백분율 10 70" xfId="2441" xr:uid="{00000000-0005-0000-0000-0000C1010000}"/>
    <cellStyle name="백분율 10 71" xfId="2442" xr:uid="{00000000-0005-0000-0000-0000C2010000}"/>
    <cellStyle name="백분율 10 72" xfId="2443" xr:uid="{00000000-0005-0000-0000-0000C3010000}"/>
    <cellStyle name="백분율 10 73" xfId="2444" xr:uid="{00000000-0005-0000-0000-0000C4010000}"/>
    <cellStyle name="백분율 10 74" xfId="2445" xr:uid="{00000000-0005-0000-0000-0000C5010000}"/>
    <cellStyle name="백분율 10 75" xfId="2446" xr:uid="{00000000-0005-0000-0000-0000C6010000}"/>
    <cellStyle name="백분율 10 76" xfId="2447" xr:uid="{00000000-0005-0000-0000-0000C7010000}"/>
    <cellStyle name="백분율 10 77" xfId="2448" xr:uid="{00000000-0005-0000-0000-0000C8010000}"/>
    <cellStyle name="백분율 10 78" xfId="2449" xr:uid="{00000000-0005-0000-0000-0000C9010000}"/>
    <cellStyle name="백분율 10 79" xfId="2450" xr:uid="{00000000-0005-0000-0000-0000CA010000}"/>
    <cellStyle name="백분율 10 8" xfId="358" xr:uid="{00000000-0005-0000-0000-0000CB010000}"/>
    <cellStyle name="백분율 10 80" xfId="2451" xr:uid="{00000000-0005-0000-0000-0000CC010000}"/>
    <cellStyle name="백분율 10 81" xfId="2452" xr:uid="{00000000-0005-0000-0000-0000CD010000}"/>
    <cellStyle name="백분율 10 82" xfId="2453" xr:uid="{00000000-0005-0000-0000-0000CE010000}"/>
    <cellStyle name="백분율 10 83" xfId="2454" xr:uid="{00000000-0005-0000-0000-0000CF010000}"/>
    <cellStyle name="백분율 10 84" xfId="2455" xr:uid="{00000000-0005-0000-0000-0000D0010000}"/>
    <cellStyle name="백분율 10 85" xfId="2456" xr:uid="{00000000-0005-0000-0000-0000D1010000}"/>
    <cellStyle name="백분율 10 86" xfId="2457" xr:uid="{00000000-0005-0000-0000-0000D2010000}"/>
    <cellStyle name="백분율 10 87" xfId="2458" xr:uid="{00000000-0005-0000-0000-0000D3010000}"/>
    <cellStyle name="백분율 10 88" xfId="2459" xr:uid="{00000000-0005-0000-0000-0000D4010000}"/>
    <cellStyle name="백분율 10 89" xfId="2460" xr:uid="{00000000-0005-0000-0000-0000D5010000}"/>
    <cellStyle name="백분율 10 9" xfId="359" xr:uid="{00000000-0005-0000-0000-0000D6010000}"/>
    <cellStyle name="백분율 10 90" xfId="3042" xr:uid="{00000000-0005-0000-0000-0000D7010000}"/>
    <cellStyle name="백분율 10 91" xfId="3043" xr:uid="{00000000-0005-0000-0000-0000D8010000}"/>
    <cellStyle name="백분율 10 92" xfId="3044" xr:uid="{00000000-0005-0000-0000-0000D9010000}"/>
    <cellStyle name="백분율 10 93" xfId="3045" xr:uid="{00000000-0005-0000-0000-0000DA010000}"/>
    <cellStyle name="백분율 10 94" xfId="3046" xr:uid="{00000000-0005-0000-0000-0000DB010000}"/>
    <cellStyle name="백분율 10 95" xfId="3047" xr:uid="{00000000-0005-0000-0000-0000DC010000}"/>
    <cellStyle name="백분율 10 96" xfId="3048" xr:uid="{00000000-0005-0000-0000-0000DD010000}"/>
    <cellStyle name="백분율 10 97" xfId="3049" xr:uid="{00000000-0005-0000-0000-0000DE010000}"/>
    <cellStyle name="백분율 10 98" xfId="3050" xr:uid="{00000000-0005-0000-0000-0000DF010000}"/>
    <cellStyle name="백분율 10 99" xfId="3051" xr:uid="{00000000-0005-0000-0000-0000E0010000}"/>
    <cellStyle name="백분율 2 2" xfId="360" xr:uid="{00000000-0005-0000-0000-0000E1010000}"/>
    <cellStyle name="백분율 2 2 10" xfId="361" xr:uid="{00000000-0005-0000-0000-0000E2010000}"/>
    <cellStyle name="백분율 2 2 100" xfId="2461" xr:uid="{00000000-0005-0000-0000-0000E3010000}"/>
    <cellStyle name="백분율 2 2 101" xfId="2462" xr:uid="{00000000-0005-0000-0000-0000E4010000}"/>
    <cellStyle name="백분율 2 2 102" xfId="2463" xr:uid="{00000000-0005-0000-0000-0000E5010000}"/>
    <cellStyle name="백분율 2 2 103" xfId="2464" xr:uid="{00000000-0005-0000-0000-0000E6010000}"/>
    <cellStyle name="백분율 2 2 104" xfId="2465" xr:uid="{00000000-0005-0000-0000-0000E7010000}"/>
    <cellStyle name="백분율 2 2 105" xfId="2466" xr:uid="{00000000-0005-0000-0000-0000E8010000}"/>
    <cellStyle name="백분율 2 2 106" xfId="2467" xr:uid="{00000000-0005-0000-0000-0000E9010000}"/>
    <cellStyle name="백분율 2 2 107" xfId="2468" xr:uid="{00000000-0005-0000-0000-0000EA010000}"/>
    <cellStyle name="백분율 2 2 108" xfId="2469" xr:uid="{00000000-0005-0000-0000-0000EB010000}"/>
    <cellStyle name="백분율 2 2 109" xfId="2470" xr:uid="{00000000-0005-0000-0000-0000EC010000}"/>
    <cellStyle name="백분율 2 2 11" xfId="362" xr:uid="{00000000-0005-0000-0000-0000ED010000}"/>
    <cellStyle name="백분율 2 2 110" xfId="2471" xr:uid="{00000000-0005-0000-0000-0000EE010000}"/>
    <cellStyle name="백분율 2 2 111" xfId="2472" xr:uid="{00000000-0005-0000-0000-0000EF010000}"/>
    <cellStyle name="백분율 2 2 112" xfId="2473" xr:uid="{00000000-0005-0000-0000-0000F0010000}"/>
    <cellStyle name="백분율 2 2 113" xfId="2474" xr:uid="{00000000-0005-0000-0000-0000F1010000}"/>
    <cellStyle name="백분율 2 2 114" xfId="2475" xr:uid="{00000000-0005-0000-0000-0000F2010000}"/>
    <cellStyle name="백분율 2 2 115" xfId="2476" xr:uid="{00000000-0005-0000-0000-0000F3010000}"/>
    <cellStyle name="백분율 2 2 116" xfId="2984" xr:uid="{00000000-0005-0000-0000-0000F4010000}"/>
    <cellStyle name="백분율 2 2 117" xfId="3052" xr:uid="{00000000-0005-0000-0000-0000F5010000}"/>
    <cellStyle name="백분율 2 2 118" xfId="3053" xr:uid="{00000000-0005-0000-0000-0000F6010000}"/>
    <cellStyle name="백분율 2 2 119" xfId="3054" xr:uid="{00000000-0005-0000-0000-0000F7010000}"/>
    <cellStyle name="백분율 2 2 12" xfId="363" xr:uid="{00000000-0005-0000-0000-0000F8010000}"/>
    <cellStyle name="백분율 2 2 120" xfId="3055" xr:uid="{00000000-0005-0000-0000-0000F9010000}"/>
    <cellStyle name="백분율 2 2 121" xfId="3056" xr:uid="{00000000-0005-0000-0000-0000FA010000}"/>
    <cellStyle name="백분율 2 2 122" xfId="3057" xr:uid="{00000000-0005-0000-0000-0000FB010000}"/>
    <cellStyle name="백분율 2 2 123" xfId="3058" xr:uid="{00000000-0005-0000-0000-0000FC010000}"/>
    <cellStyle name="백분율 2 2 124" xfId="3059" xr:uid="{00000000-0005-0000-0000-0000FD010000}"/>
    <cellStyle name="백분율 2 2 125" xfId="3060" xr:uid="{00000000-0005-0000-0000-0000FE010000}"/>
    <cellStyle name="백분율 2 2 126" xfId="3061" xr:uid="{00000000-0005-0000-0000-0000FF010000}"/>
    <cellStyle name="백분율 2 2 127" xfId="3062" xr:uid="{00000000-0005-0000-0000-000000020000}"/>
    <cellStyle name="백분율 2 2 128" xfId="3063" xr:uid="{00000000-0005-0000-0000-000001020000}"/>
    <cellStyle name="백분율 2 2 129" xfId="3064" xr:uid="{00000000-0005-0000-0000-000002020000}"/>
    <cellStyle name="백분율 2 2 13" xfId="364" xr:uid="{00000000-0005-0000-0000-000003020000}"/>
    <cellStyle name="백분율 2 2 130" xfId="3065" xr:uid="{00000000-0005-0000-0000-000004020000}"/>
    <cellStyle name="백분율 2 2 131" xfId="3066" xr:uid="{00000000-0005-0000-0000-000005020000}"/>
    <cellStyle name="백분율 2 2 132" xfId="3067" xr:uid="{00000000-0005-0000-0000-000006020000}"/>
    <cellStyle name="백분율 2 2 133" xfId="3068" xr:uid="{00000000-0005-0000-0000-000007020000}"/>
    <cellStyle name="백분율 2 2 134" xfId="3069" xr:uid="{00000000-0005-0000-0000-000008020000}"/>
    <cellStyle name="백분율 2 2 135" xfId="3070" xr:uid="{00000000-0005-0000-0000-000009020000}"/>
    <cellStyle name="백분율 2 2 136" xfId="3071" xr:uid="{00000000-0005-0000-0000-00000A020000}"/>
    <cellStyle name="백분율 2 2 137" xfId="3072" xr:uid="{00000000-0005-0000-0000-00000B020000}"/>
    <cellStyle name="백분율 2 2 138" xfId="3073" xr:uid="{00000000-0005-0000-0000-00000C020000}"/>
    <cellStyle name="백분율 2 2 139" xfId="3074" xr:uid="{00000000-0005-0000-0000-00000D020000}"/>
    <cellStyle name="백분율 2 2 14" xfId="365" xr:uid="{00000000-0005-0000-0000-00000E020000}"/>
    <cellStyle name="백분율 2 2 140" xfId="3075" xr:uid="{00000000-0005-0000-0000-00000F020000}"/>
    <cellStyle name="백분율 2 2 141" xfId="3076" xr:uid="{00000000-0005-0000-0000-000010020000}"/>
    <cellStyle name="백분율 2 2 142" xfId="3077" xr:uid="{00000000-0005-0000-0000-000011020000}"/>
    <cellStyle name="백분율 2 2 143" xfId="3078" xr:uid="{00000000-0005-0000-0000-000012020000}"/>
    <cellStyle name="백분율 2 2 144" xfId="3079" xr:uid="{00000000-0005-0000-0000-000013020000}"/>
    <cellStyle name="백분율 2 2 145" xfId="3080" xr:uid="{00000000-0005-0000-0000-000014020000}"/>
    <cellStyle name="백분율 2 2 146" xfId="3081" xr:uid="{00000000-0005-0000-0000-000015020000}"/>
    <cellStyle name="백분율 2 2 147" xfId="3082" xr:uid="{00000000-0005-0000-0000-000016020000}"/>
    <cellStyle name="백분율 2 2 148" xfId="3083" xr:uid="{00000000-0005-0000-0000-000017020000}"/>
    <cellStyle name="백분율 2 2 149" xfId="3084" xr:uid="{00000000-0005-0000-0000-000018020000}"/>
    <cellStyle name="백분율 2 2 15" xfId="366" xr:uid="{00000000-0005-0000-0000-000019020000}"/>
    <cellStyle name="백분율 2 2 150" xfId="3085" xr:uid="{00000000-0005-0000-0000-00001A020000}"/>
    <cellStyle name="백분율 2 2 151" xfId="3086" xr:uid="{00000000-0005-0000-0000-00001B020000}"/>
    <cellStyle name="백분율 2 2 152" xfId="3087" xr:uid="{00000000-0005-0000-0000-00001C020000}"/>
    <cellStyle name="백분율 2 2 153" xfId="3088" xr:uid="{00000000-0005-0000-0000-00001D020000}"/>
    <cellStyle name="백분율 2 2 154" xfId="3089" xr:uid="{00000000-0005-0000-0000-00001E020000}"/>
    <cellStyle name="백분율 2 2 155" xfId="3090" xr:uid="{00000000-0005-0000-0000-00001F020000}"/>
    <cellStyle name="백분율 2 2 156" xfId="3091" xr:uid="{00000000-0005-0000-0000-000020020000}"/>
    <cellStyle name="백분율 2 2 157" xfId="3092" xr:uid="{00000000-0005-0000-0000-000021020000}"/>
    <cellStyle name="백분율 2 2 158" xfId="3093" xr:uid="{00000000-0005-0000-0000-000022020000}"/>
    <cellStyle name="백분율 2 2 159" xfId="3094" xr:uid="{00000000-0005-0000-0000-000023020000}"/>
    <cellStyle name="백분율 2 2 16" xfId="367" xr:uid="{00000000-0005-0000-0000-000024020000}"/>
    <cellStyle name="백분율 2 2 160" xfId="3095" xr:uid="{00000000-0005-0000-0000-000025020000}"/>
    <cellStyle name="백분율 2 2 161" xfId="3096" xr:uid="{00000000-0005-0000-0000-000026020000}"/>
    <cellStyle name="백분율 2 2 162" xfId="3097" xr:uid="{00000000-0005-0000-0000-000027020000}"/>
    <cellStyle name="백분율 2 2 163" xfId="3098" xr:uid="{00000000-0005-0000-0000-000028020000}"/>
    <cellStyle name="백분율 2 2 164" xfId="3099" xr:uid="{00000000-0005-0000-0000-000029020000}"/>
    <cellStyle name="백분율 2 2 165" xfId="3100" xr:uid="{00000000-0005-0000-0000-00002A020000}"/>
    <cellStyle name="백분율 2 2 166" xfId="3101" xr:uid="{00000000-0005-0000-0000-00002B020000}"/>
    <cellStyle name="백분율 2 2 167" xfId="3102" xr:uid="{00000000-0005-0000-0000-00002C020000}"/>
    <cellStyle name="백분율 2 2 168" xfId="3103" xr:uid="{00000000-0005-0000-0000-00002D020000}"/>
    <cellStyle name="백분율 2 2 169" xfId="3104" xr:uid="{00000000-0005-0000-0000-00002E020000}"/>
    <cellStyle name="백분율 2 2 17" xfId="368" xr:uid="{00000000-0005-0000-0000-00002F020000}"/>
    <cellStyle name="백분율 2 2 170" xfId="3105" xr:uid="{00000000-0005-0000-0000-000030020000}"/>
    <cellStyle name="백분율 2 2 171" xfId="3106" xr:uid="{00000000-0005-0000-0000-000031020000}"/>
    <cellStyle name="백분율 2 2 172" xfId="3107" xr:uid="{00000000-0005-0000-0000-000032020000}"/>
    <cellStyle name="백분율 2 2 173" xfId="3108" xr:uid="{00000000-0005-0000-0000-000033020000}"/>
    <cellStyle name="백분율 2 2 174" xfId="3109" xr:uid="{00000000-0005-0000-0000-000034020000}"/>
    <cellStyle name="백분율 2 2 175" xfId="3110" xr:uid="{00000000-0005-0000-0000-000035020000}"/>
    <cellStyle name="백분율 2 2 176" xfId="3111" xr:uid="{00000000-0005-0000-0000-000036020000}"/>
    <cellStyle name="백분율 2 2 177" xfId="3112" xr:uid="{00000000-0005-0000-0000-000037020000}"/>
    <cellStyle name="백분율 2 2 178" xfId="3113" xr:uid="{00000000-0005-0000-0000-000038020000}"/>
    <cellStyle name="백분율 2 2 179" xfId="3114" xr:uid="{00000000-0005-0000-0000-000039020000}"/>
    <cellStyle name="백분율 2 2 18" xfId="369" xr:uid="{00000000-0005-0000-0000-00003A020000}"/>
    <cellStyle name="백분율 2 2 180" xfId="3115" xr:uid="{00000000-0005-0000-0000-00003B020000}"/>
    <cellStyle name="백분율 2 2 181" xfId="3116" xr:uid="{00000000-0005-0000-0000-00003C020000}"/>
    <cellStyle name="백분율 2 2 182" xfId="3117" xr:uid="{00000000-0005-0000-0000-00003D020000}"/>
    <cellStyle name="백분율 2 2 183" xfId="3118" xr:uid="{00000000-0005-0000-0000-00003E020000}"/>
    <cellStyle name="백분율 2 2 184" xfId="3119" xr:uid="{00000000-0005-0000-0000-00003F020000}"/>
    <cellStyle name="백분율 2 2 19" xfId="370" xr:uid="{00000000-0005-0000-0000-000040020000}"/>
    <cellStyle name="백분율 2 2 2" xfId="371" xr:uid="{00000000-0005-0000-0000-000041020000}"/>
    <cellStyle name="백분율 2 2 20" xfId="372" xr:uid="{00000000-0005-0000-0000-000042020000}"/>
    <cellStyle name="백분율 2 2 21" xfId="373" xr:uid="{00000000-0005-0000-0000-000043020000}"/>
    <cellStyle name="백분율 2 2 22" xfId="374" xr:uid="{00000000-0005-0000-0000-000044020000}"/>
    <cellStyle name="백분율 2 2 23" xfId="375" xr:uid="{00000000-0005-0000-0000-000045020000}"/>
    <cellStyle name="백분율 2 2 24" xfId="376" xr:uid="{00000000-0005-0000-0000-000046020000}"/>
    <cellStyle name="백분율 2 2 25" xfId="377" xr:uid="{00000000-0005-0000-0000-000047020000}"/>
    <cellStyle name="백분율 2 2 26" xfId="378" xr:uid="{00000000-0005-0000-0000-000048020000}"/>
    <cellStyle name="백분율 2 2 27" xfId="379" xr:uid="{00000000-0005-0000-0000-000049020000}"/>
    <cellStyle name="백분율 2 2 28" xfId="380" xr:uid="{00000000-0005-0000-0000-00004A020000}"/>
    <cellStyle name="백분율 2 2 29" xfId="381" xr:uid="{00000000-0005-0000-0000-00004B020000}"/>
    <cellStyle name="백분율 2 2 3" xfId="382" xr:uid="{00000000-0005-0000-0000-00004C020000}"/>
    <cellStyle name="백분율 2 2 30" xfId="383" xr:uid="{00000000-0005-0000-0000-00004D020000}"/>
    <cellStyle name="백분율 2 2 31" xfId="384" xr:uid="{00000000-0005-0000-0000-00004E020000}"/>
    <cellStyle name="백분율 2 2 32" xfId="385" xr:uid="{00000000-0005-0000-0000-00004F020000}"/>
    <cellStyle name="백분율 2 2 33" xfId="386" xr:uid="{00000000-0005-0000-0000-000050020000}"/>
    <cellStyle name="백분율 2 2 34" xfId="387" xr:uid="{00000000-0005-0000-0000-000051020000}"/>
    <cellStyle name="백분율 2 2 35" xfId="388" xr:uid="{00000000-0005-0000-0000-000052020000}"/>
    <cellStyle name="백분율 2 2 36" xfId="389" xr:uid="{00000000-0005-0000-0000-000053020000}"/>
    <cellStyle name="백분율 2 2 37" xfId="390" xr:uid="{00000000-0005-0000-0000-000054020000}"/>
    <cellStyle name="백분율 2 2 38" xfId="391" xr:uid="{00000000-0005-0000-0000-000055020000}"/>
    <cellStyle name="백분율 2 2 39" xfId="392" xr:uid="{00000000-0005-0000-0000-000056020000}"/>
    <cellStyle name="백분율 2 2 4" xfId="393" xr:uid="{00000000-0005-0000-0000-000057020000}"/>
    <cellStyle name="백분율 2 2 40" xfId="394" xr:uid="{00000000-0005-0000-0000-000058020000}"/>
    <cellStyle name="백분율 2 2 41" xfId="395" xr:uid="{00000000-0005-0000-0000-000059020000}"/>
    <cellStyle name="백분율 2 2 42" xfId="396" xr:uid="{00000000-0005-0000-0000-00005A020000}"/>
    <cellStyle name="백분율 2 2 43" xfId="397" xr:uid="{00000000-0005-0000-0000-00005B020000}"/>
    <cellStyle name="백분율 2 2 44" xfId="398" xr:uid="{00000000-0005-0000-0000-00005C020000}"/>
    <cellStyle name="백분율 2 2 45" xfId="399" xr:uid="{00000000-0005-0000-0000-00005D020000}"/>
    <cellStyle name="백분율 2 2 46" xfId="400" xr:uid="{00000000-0005-0000-0000-00005E020000}"/>
    <cellStyle name="백분율 2 2 47" xfId="401" xr:uid="{00000000-0005-0000-0000-00005F020000}"/>
    <cellStyle name="백분율 2 2 47 10" xfId="402" xr:uid="{00000000-0005-0000-0000-000060020000}"/>
    <cellStyle name="백분율 2 2 47 11" xfId="403" xr:uid="{00000000-0005-0000-0000-000061020000}"/>
    <cellStyle name="백분율 2 2 47 12" xfId="404" xr:uid="{00000000-0005-0000-0000-000062020000}"/>
    <cellStyle name="백분율 2 2 47 13" xfId="405" xr:uid="{00000000-0005-0000-0000-000063020000}"/>
    <cellStyle name="백분율 2 2 47 14" xfId="406" xr:uid="{00000000-0005-0000-0000-000064020000}"/>
    <cellStyle name="백분율 2 2 47 15" xfId="407" xr:uid="{00000000-0005-0000-0000-000065020000}"/>
    <cellStyle name="백분율 2 2 47 16" xfId="408" xr:uid="{00000000-0005-0000-0000-000066020000}"/>
    <cellStyle name="백분율 2 2 47 17" xfId="409" xr:uid="{00000000-0005-0000-0000-000067020000}"/>
    <cellStyle name="백분율 2 2 47 18" xfId="410" xr:uid="{00000000-0005-0000-0000-000068020000}"/>
    <cellStyle name="백분율 2 2 47 19" xfId="411" xr:uid="{00000000-0005-0000-0000-000069020000}"/>
    <cellStyle name="백분율 2 2 47 2" xfId="412" xr:uid="{00000000-0005-0000-0000-00006A020000}"/>
    <cellStyle name="백분율 2 2 47 20" xfId="413" xr:uid="{00000000-0005-0000-0000-00006B020000}"/>
    <cellStyle name="백분율 2 2 47 21" xfId="414" xr:uid="{00000000-0005-0000-0000-00006C020000}"/>
    <cellStyle name="백분율 2 2 47 3" xfId="415" xr:uid="{00000000-0005-0000-0000-00006D020000}"/>
    <cellStyle name="백분율 2 2 47 4" xfId="416" xr:uid="{00000000-0005-0000-0000-00006E020000}"/>
    <cellStyle name="백분율 2 2 47 5" xfId="417" xr:uid="{00000000-0005-0000-0000-00006F020000}"/>
    <cellStyle name="백분율 2 2 47 6" xfId="418" xr:uid="{00000000-0005-0000-0000-000070020000}"/>
    <cellStyle name="백분율 2 2 47 7" xfId="419" xr:uid="{00000000-0005-0000-0000-000071020000}"/>
    <cellStyle name="백분율 2 2 47 8" xfId="420" xr:uid="{00000000-0005-0000-0000-000072020000}"/>
    <cellStyle name="백분율 2 2 47 9" xfId="421" xr:uid="{00000000-0005-0000-0000-000073020000}"/>
    <cellStyle name="백분율 2 2 48" xfId="422" xr:uid="{00000000-0005-0000-0000-000074020000}"/>
    <cellStyle name="백분율 2 2 49" xfId="423" xr:uid="{00000000-0005-0000-0000-000075020000}"/>
    <cellStyle name="백분율 2 2 5" xfId="424" xr:uid="{00000000-0005-0000-0000-000076020000}"/>
    <cellStyle name="백분율 2 2 50" xfId="425" xr:uid="{00000000-0005-0000-0000-000077020000}"/>
    <cellStyle name="백분율 2 2 51" xfId="426" xr:uid="{00000000-0005-0000-0000-000078020000}"/>
    <cellStyle name="백분율 2 2 52" xfId="427" xr:uid="{00000000-0005-0000-0000-000079020000}"/>
    <cellStyle name="백분율 2 2 53" xfId="428" xr:uid="{00000000-0005-0000-0000-00007A020000}"/>
    <cellStyle name="백분율 2 2 54" xfId="429" xr:uid="{00000000-0005-0000-0000-00007B020000}"/>
    <cellStyle name="백분율 2 2 55" xfId="430" xr:uid="{00000000-0005-0000-0000-00007C020000}"/>
    <cellStyle name="백분율 2 2 56" xfId="431" xr:uid="{00000000-0005-0000-0000-00007D020000}"/>
    <cellStyle name="백분율 2 2 57" xfId="432" xr:uid="{00000000-0005-0000-0000-00007E020000}"/>
    <cellStyle name="백분율 2 2 58" xfId="433" xr:uid="{00000000-0005-0000-0000-00007F020000}"/>
    <cellStyle name="백분율 2 2 59" xfId="434" xr:uid="{00000000-0005-0000-0000-000080020000}"/>
    <cellStyle name="백분율 2 2 6" xfId="435" xr:uid="{00000000-0005-0000-0000-000081020000}"/>
    <cellStyle name="백분율 2 2 60" xfId="436" xr:uid="{00000000-0005-0000-0000-000082020000}"/>
    <cellStyle name="백분율 2 2 61" xfId="437" xr:uid="{00000000-0005-0000-0000-000083020000}"/>
    <cellStyle name="백분율 2 2 62" xfId="438" xr:uid="{00000000-0005-0000-0000-000084020000}"/>
    <cellStyle name="백분율 2 2 63" xfId="439" xr:uid="{00000000-0005-0000-0000-000085020000}"/>
    <cellStyle name="백분율 2 2 64" xfId="440" xr:uid="{00000000-0005-0000-0000-000086020000}"/>
    <cellStyle name="백분율 2 2 65" xfId="441" xr:uid="{00000000-0005-0000-0000-000087020000}"/>
    <cellStyle name="백분율 2 2 66" xfId="442" xr:uid="{00000000-0005-0000-0000-000088020000}"/>
    <cellStyle name="백분율 2 2 67" xfId="443" xr:uid="{00000000-0005-0000-0000-000089020000}"/>
    <cellStyle name="백분율 2 2 68" xfId="444" xr:uid="{00000000-0005-0000-0000-00008A020000}"/>
    <cellStyle name="백분율 2 2 69" xfId="445" xr:uid="{00000000-0005-0000-0000-00008B020000}"/>
    <cellStyle name="백분율 2 2 7" xfId="446" xr:uid="{00000000-0005-0000-0000-00008C020000}"/>
    <cellStyle name="백분율 2 2 70" xfId="447" xr:uid="{00000000-0005-0000-0000-00008D020000}"/>
    <cellStyle name="백분율 2 2 71" xfId="448" xr:uid="{00000000-0005-0000-0000-00008E020000}"/>
    <cellStyle name="백분율 2 2 72" xfId="449" xr:uid="{00000000-0005-0000-0000-00008F020000}"/>
    <cellStyle name="백분율 2 2 73" xfId="450" xr:uid="{00000000-0005-0000-0000-000090020000}"/>
    <cellStyle name="백분율 2 2 74" xfId="451" xr:uid="{00000000-0005-0000-0000-000091020000}"/>
    <cellStyle name="백분율 2 2 75" xfId="452" xr:uid="{00000000-0005-0000-0000-000092020000}"/>
    <cellStyle name="백분율 2 2 76" xfId="453" xr:uid="{00000000-0005-0000-0000-000093020000}"/>
    <cellStyle name="백분율 2 2 77" xfId="454" xr:uid="{00000000-0005-0000-0000-000094020000}"/>
    <cellStyle name="백분율 2 2 77 2" xfId="2985" xr:uid="{00000000-0005-0000-0000-000095020000}"/>
    <cellStyle name="백분율 2 2 78" xfId="455" xr:uid="{00000000-0005-0000-0000-000096020000}"/>
    <cellStyle name="백분율 2 2 79" xfId="2477" xr:uid="{00000000-0005-0000-0000-000097020000}"/>
    <cellStyle name="백분율 2 2 8" xfId="456" xr:uid="{00000000-0005-0000-0000-000098020000}"/>
    <cellStyle name="백분율 2 2 80" xfId="2478" xr:uid="{00000000-0005-0000-0000-000099020000}"/>
    <cellStyle name="백분율 2 2 81" xfId="2479" xr:uid="{00000000-0005-0000-0000-00009A020000}"/>
    <cellStyle name="백분율 2 2 82" xfId="2480" xr:uid="{00000000-0005-0000-0000-00009B020000}"/>
    <cellStyle name="백분율 2 2 83" xfId="2481" xr:uid="{00000000-0005-0000-0000-00009C020000}"/>
    <cellStyle name="백분율 2 2 84" xfId="2482" xr:uid="{00000000-0005-0000-0000-00009D020000}"/>
    <cellStyle name="백분율 2 2 85" xfId="2483" xr:uid="{00000000-0005-0000-0000-00009E020000}"/>
    <cellStyle name="백분율 2 2 86" xfId="2484" xr:uid="{00000000-0005-0000-0000-00009F020000}"/>
    <cellStyle name="백분율 2 2 87" xfId="2485" xr:uid="{00000000-0005-0000-0000-0000A0020000}"/>
    <cellStyle name="백분율 2 2 88" xfId="2486" xr:uid="{00000000-0005-0000-0000-0000A1020000}"/>
    <cellStyle name="백분율 2 2 89" xfId="2487" xr:uid="{00000000-0005-0000-0000-0000A2020000}"/>
    <cellStyle name="백분율 2 2 9" xfId="457" xr:uid="{00000000-0005-0000-0000-0000A3020000}"/>
    <cellStyle name="백분율 2 2 90" xfId="2488" xr:uid="{00000000-0005-0000-0000-0000A4020000}"/>
    <cellStyle name="백분율 2 2 91" xfId="2489" xr:uid="{00000000-0005-0000-0000-0000A5020000}"/>
    <cellStyle name="백분율 2 2 92" xfId="2490" xr:uid="{00000000-0005-0000-0000-0000A6020000}"/>
    <cellStyle name="백분율 2 2 93" xfId="2491" xr:uid="{00000000-0005-0000-0000-0000A7020000}"/>
    <cellStyle name="백분율 2 2 94" xfId="2492" xr:uid="{00000000-0005-0000-0000-0000A8020000}"/>
    <cellStyle name="백분율 2 2 95" xfId="2493" xr:uid="{00000000-0005-0000-0000-0000A9020000}"/>
    <cellStyle name="백분율 2 2 96" xfId="2494" xr:uid="{00000000-0005-0000-0000-0000AA020000}"/>
    <cellStyle name="백분율 2 2 97" xfId="2495" xr:uid="{00000000-0005-0000-0000-0000AB020000}"/>
    <cellStyle name="백분율 2 2 98" xfId="2496" xr:uid="{00000000-0005-0000-0000-0000AC020000}"/>
    <cellStyle name="백분율 2 2 99" xfId="2497" xr:uid="{00000000-0005-0000-0000-0000AD020000}"/>
    <cellStyle name="보통 10" xfId="458" xr:uid="{00000000-0005-0000-0000-0000AE020000}"/>
    <cellStyle name="보통 11" xfId="459" xr:uid="{00000000-0005-0000-0000-0000AF020000}"/>
    <cellStyle name="보통 12" xfId="460" xr:uid="{00000000-0005-0000-0000-0000B0020000}"/>
    <cellStyle name="보통 2" xfId="461" xr:uid="{00000000-0005-0000-0000-0000B1020000}"/>
    <cellStyle name="보통 2 2" xfId="3672" xr:uid="{00000000-0005-0000-0000-0000B2020000}"/>
    <cellStyle name="보통 3" xfId="462" xr:uid="{00000000-0005-0000-0000-0000B3020000}"/>
    <cellStyle name="보통 4" xfId="463" xr:uid="{00000000-0005-0000-0000-0000B4020000}"/>
    <cellStyle name="보통 5" xfId="464" xr:uid="{00000000-0005-0000-0000-0000B5020000}"/>
    <cellStyle name="보통 6" xfId="465" xr:uid="{00000000-0005-0000-0000-0000B6020000}"/>
    <cellStyle name="보통 7" xfId="466" xr:uid="{00000000-0005-0000-0000-0000B7020000}"/>
    <cellStyle name="보통 8" xfId="467" xr:uid="{00000000-0005-0000-0000-0000B8020000}"/>
    <cellStyle name="보통 9" xfId="468" xr:uid="{00000000-0005-0000-0000-0000B9020000}"/>
    <cellStyle name="설명 텍스트 10" xfId="469" xr:uid="{00000000-0005-0000-0000-0000BA020000}"/>
    <cellStyle name="설명 텍스트 11" xfId="470" xr:uid="{00000000-0005-0000-0000-0000BB020000}"/>
    <cellStyle name="설명 텍스트 12" xfId="471" xr:uid="{00000000-0005-0000-0000-0000BC020000}"/>
    <cellStyle name="설명 텍스트 2" xfId="472" xr:uid="{00000000-0005-0000-0000-0000BD020000}"/>
    <cellStyle name="설명 텍스트 3" xfId="473" xr:uid="{00000000-0005-0000-0000-0000BE020000}"/>
    <cellStyle name="설명 텍스트 4" xfId="474" xr:uid="{00000000-0005-0000-0000-0000BF020000}"/>
    <cellStyle name="설명 텍스트 5" xfId="475" xr:uid="{00000000-0005-0000-0000-0000C0020000}"/>
    <cellStyle name="설명 텍스트 6" xfId="476" xr:uid="{00000000-0005-0000-0000-0000C1020000}"/>
    <cellStyle name="설명 텍스트 7" xfId="477" xr:uid="{00000000-0005-0000-0000-0000C2020000}"/>
    <cellStyle name="설명 텍스트 8" xfId="478" xr:uid="{00000000-0005-0000-0000-0000C3020000}"/>
    <cellStyle name="설명 텍스트 9" xfId="479" xr:uid="{00000000-0005-0000-0000-0000C4020000}"/>
    <cellStyle name="셀 확인 10" xfId="480" xr:uid="{00000000-0005-0000-0000-0000C5020000}"/>
    <cellStyle name="셀 확인 11" xfId="481" xr:uid="{00000000-0005-0000-0000-0000C6020000}"/>
    <cellStyle name="셀 확인 12" xfId="482" xr:uid="{00000000-0005-0000-0000-0000C7020000}"/>
    <cellStyle name="셀 확인 2" xfId="483" xr:uid="{00000000-0005-0000-0000-0000C8020000}"/>
    <cellStyle name="셀 확인 2 2" xfId="3673" xr:uid="{00000000-0005-0000-0000-0000C9020000}"/>
    <cellStyle name="셀 확인 3" xfId="484" xr:uid="{00000000-0005-0000-0000-0000CA020000}"/>
    <cellStyle name="셀 확인 4" xfId="485" xr:uid="{00000000-0005-0000-0000-0000CB020000}"/>
    <cellStyle name="셀 확인 5" xfId="486" xr:uid="{00000000-0005-0000-0000-0000CC020000}"/>
    <cellStyle name="셀 확인 6" xfId="487" xr:uid="{00000000-0005-0000-0000-0000CD020000}"/>
    <cellStyle name="셀 확인 7" xfId="488" xr:uid="{00000000-0005-0000-0000-0000CE020000}"/>
    <cellStyle name="셀 확인 8" xfId="489" xr:uid="{00000000-0005-0000-0000-0000CF020000}"/>
    <cellStyle name="셀 확인 9" xfId="490" xr:uid="{00000000-0005-0000-0000-0000D0020000}"/>
    <cellStyle name="쉼표 [0]" xfId="491" builtinId="6"/>
    <cellStyle name="쉼표 [0] 10" xfId="492" xr:uid="{00000000-0005-0000-0000-0000D2020000}"/>
    <cellStyle name="쉼표 [0] 10 10" xfId="493" xr:uid="{00000000-0005-0000-0000-0000D3020000}"/>
    <cellStyle name="쉼표 [0] 10 100" xfId="3120" xr:uid="{00000000-0005-0000-0000-0000D4020000}"/>
    <cellStyle name="쉼표 [0] 10 101" xfId="3121" xr:uid="{00000000-0005-0000-0000-0000D5020000}"/>
    <cellStyle name="쉼표 [0] 10 102" xfId="3122" xr:uid="{00000000-0005-0000-0000-0000D6020000}"/>
    <cellStyle name="쉼표 [0] 10 103" xfId="3123" xr:uid="{00000000-0005-0000-0000-0000D7020000}"/>
    <cellStyle name="쉼표 [0] 10 104" xfId="3124" xr:uid="{00000000-0005-0000-0000-0000D8020000}"/>
    <cellStyle name="쉼표 [0] 10 105" xfId="3125" xr:uid="{00000000-0005-0000-0000-0000D9020000}"/>
    <cellStyle name="쉼표 [0] 10 106" xfId="3126" xr:uid="{00000000-0005-0000-0000-0000DA020000}"/>
    <cellStyle name="쉼표 [0] 10 107" xfId="3127" xr:uid="{00000000-0005-0000-0000-0000DB020000}"/>
    <cellStyle name="쉼표 [0] 10 108" xfId="3128" xr:uid="{00000000-0005-0000-0000-0000DC020000}"/>
    <cellStyle name="쉼표 [0] 10 109" xfId="3129" xr:uid="{00000000-0005-0000-0000-0000DD020000}"/>
    <cellStyle name="쉼표 [0] 10 11" xfId="494" xr:uid="{00000000-0005-0000-0000-0000DE020000}"/>
    <cellStyle name="쉼표 [0] 10 110" xfId="3130" xr:uid="{00000000-0005-0000-0000-0000DF020000}"/>
    <cellStyle name="쉼표 [0] 10 111" xfId="3131" xr:uid="{00000000-0005-0000-0000-0000E0020000}"/>
    <cellStyle name="쉼표 [0] 10 112" xfId="3132" xr:uid="{00000000-0005-0000-0000-0000E1020000}"/>
    <cellStyle name="쉼표 [0] 10 113" xfId="3133" xr:uid="{00000000-0005-0000-0000-0000E2020000}"/>
    <cellStyle name="쉼표 [0] 10 114" xfId="3134" xr:uid="{00000000-0005-0000-0000-0000E3020000}"/>
    <cellStyle name="쉼표 [0] 10 115" xfId="3135" xr:uid="{00000000-0005-0000-0000-0000E4020000}"/>
    <cellStyle name="쉼표 [0] 10 116" xfId="3136" xr:uid="{00000000-0005-0000-0000-0000E5020000}"/>
    <cellStyle name="쉼표 [0] 10 117" xfId="3137" xr:uid="{00000000-0005-0000-0000-0000E6020000}"/>
    <cellStyle name="쉼표 [0] 10 118" xfId="3138" xr:uid="{00000000-0005-0000-0000-0000E7020000}"/>
    <cellStyle name="쉼표 [0] 10 119" xfId="3139" xr:uid="{00000000-0005-0000-0000-0000E8020000}"/>
    <cellStyle name="쉼표 [0] 10 12" xfId="495" xr:uid="{00000000-0005-0000-0000-0000E9020000}"/>
    <cellStyle name="쉼표 [0] 10 120" xfId="3140" xr:uid="{00000000-0005-0000-0000-0000EA020000}"/>
    <cellStyle name="쉼표 [0] 10 121" xfId="3141" xr:uid="{00000000-0005-0000-0000-0000EB020000}"/>
    <cellStyle name="쉼표 [0] 10 122" xfId="3142" xr:uid="{00000000-0005-0000-0000-0000EC020000}"/>
    <cellStyle name="쉼표 [0] 10 123" xfId="3143" xr:uid="{00000000-0005-0000-0000-0000ED020000}"/>
    <cellStyle name="쉼표 [0] 10 124" xfId="3144" xr:uid="{00000000-0005-0000-0000-0000EE020000}"/>
    <cellStyle name="쉼표 [0] 10 125" xfId="3145" xr:uid="{00000000-0005-0000-0000-0000EF020000}"/>
    <cellStyle name="쉼표 [0] 10 126" xfId="3146" xr:uid="{00000000-0005-0000-0000-0000F0020000}"/>
    <cellStyle name="쉼표 [0] 10 127" xfId="3147" xr:uid="{00000000-0005-0000-0000-0000F1020000}"/>
    <cellStyle name="쉼표 [0] 10 128" xfId="3148" xr:uid="{00000000-0005-0000-0000-0000F2020000}"/>
    <cellStyle name="쉼표 [0] 10 129" xfId="3149" xr:uid="{00000000-0005-0000-0000-0000F3020000}"/>
    <cellStyle name="쉼표 [0] 10 13" xfId="496" xr:uid="{00000000-0005-0000-0000-0000F4020000}"/>
    <cellStyle name="쉼표 [0] 10 130" xfId="3150" xr:uid="{00000000-0005-0000-0000-0000F5020000}"/>
    <cellStyle name="쉼표 [0] 10 131" xfId="3151" xr:uid="{00000000-0005-0000-0000-0000F6020000}"/>
    <cellStyle name="쉼표 [0] 10 132" xfId="3152" xr:uid="{00000000-0005-0000-0000-0000F7020000}"/>
    <cellStyle name="쉼표 [0] 10 133" xfId="3153" xr:uid="{00000000-0005-0000-0000-0000F8020000}"/>
    <cellStyle name="쉼표 [0] 10 134" xfId="3154" xr:uid="{00000000-0005-0000-0000-0000F9020000}"/>
    <cellStyle name="쉼표 [0] 10 135" xfId="3155" xr:uid="{00000000-0005-0000-0000-0000FA020000}"/>
    <cellStyle name="쉼표 [0] 10 136" xfId="3156" xr:uid="{00000000-0005-0000-0000-0000FB020000}"/>
    <cellStyle name="쉼표 [0] 10 137" xfId="3157" xr:uid="{00000000-0005-0000-0000-0000FC020000}"/>
    <cellStyle name="쉼표 [0] 10 138" xfId="3158" xr:uid="{00000000-0005-0000-0000-0000FD020000}"/>
    <cellStyle name="쉼표 [0] 10 139" xfId="3159" xr:uid="{00000000-0005-0000-0000-0000FE020000}"/>
    <cellStyle name="쉼표 [0] 10 14" xfId="497" xr:uid="{00000000-0005-0000-0000-0000FF020000}"/>
    <cellStyle name="쉼표 [0] 10 140" xfId="3160" xr:uid="{00000000-0005-0000-0000-000000030000}"/>
    <cellStyle name="쉼표 [0] 10 141" xfId="3161" xr:uid="{00000000-0005-0000-0000-000001030000}"/>
    <cellStyle name="쉼표 [0] 10 142" xfId="3162" xr:uid="{00000000-0005-0000-0000-000002030000}"/>
    <cellStyle name="쉼표 [0] 10 143" xfId="3163" xr:uid="{00000000-0005-0000-0000-000003030000}"/>
    <cellStyle name="쉼표 [0] 10 144" xfId="3164" xr:uid="{00000000-0005-0000-0000-000004030000}"/>
    <cellStyle name="쉼표 [0] 10 145" xfId="3165" xr:uid="{00000000-0005-0000-0000-000005030000}"/>
    <cellStyle name="쉼표 [0] 10 15" xfId="498" xr:uid="{00000000-0005-0000-0000-000006030000}"/>
    <cellStyle name="쉼표 [0] 10 16" xfId="499" xr:uid="{00000000-0005-0000-0000-000007030000}"/>
    <cellStyle name="쉼표 [0] 10 17" xfId="500" xr:uid="{00000000-0005-0000-0000-000008030000}"/>
    <cellStyle name="쉼표 [0] 10 18" xfId="501" xr:uid="{00000000-0005-0000-0000-000009030000}"/>
    <cellStyle name="쉼표 [0] 10 19" xfId="502" xr:uid="{00000000-0005-0000-0000-00000A030000}"/>
    <cellStyle name="쉼표 [0] 10 2" xfId="503" xr:uid="{00000000-0005-0000-0000-00000B030000}"/>
    <cellStyle name="쉼표 [0] 10 20" xfId="504" xr:uid="{00000000-0005-0000-0000-00000C030000}"/>
    <cellStyle name="쉼표 [0] 10 21" xfId="505" xr:uid="{00000000-0005-0000-0000-00000D030000}"/>
    <cellStyle name="쉼표 [0] 10 22" xfId="506" xr:uid="{00000000-0005-0000-0000-00000E030000}"/>
    <cellStyle name="쉼표 [0] 10 23" xfId="507" xr:uid="{00000000-0005-0000-0000-00000F030000}"/>
    <cellStyle name="쉼표 [0] 10 24" xfId="508" xr:uid="{00000000-0005-0000-0000-000010030000}"/>
    <cellStyle name="쉼표 [0] 10 25" xfId="509" xr:uid="{00000000-0005-0000-0000-000011030000}"/>
    <cellStyle name="쉼표 [0] 10 26" xfId="510" xr:uid="{00000000-0005-0000-0000-000012030000}"/>
    <cellStyle name="쉼표 [0] 10 27" xfId="511" xr:uid="{00000000-0005-0000-0000-000013030000}"/>
    <cellStyle name="쉼표 [0] 10 28" xfId="512" xr:uid="{00000000-0005-0000-0000-000014030000}"/>
    <cellStyle name="쉼표 [0] 10 29" xfId="513" xr:uid="{00000000-0005-0000-0000-000015030000}"/>
    <cellStyle name="쉼표 [0] 10 3" xfId="514" xr:uid="{00000000-0005-0000-0000-000016030000}"/>
    <cellStyle name="쉼표 [0] 10 30" xfId="515" xr:uid="{00000000-0005-0000-0000-000017030000}"/>
    <cellStyle name="쉼표 [0] 10 31" xfId="516" xr:uid="{00000000-0005-0000-0000-000018030000}"/>
    <cellStyle name="쉼표 [0] 10 32" xfId="517" xr:uid="{00000000-0005-0000-0000-000019030000}"/>
    <cellStyle name="쉼표 [0] 10 33" xfId="518" xr:uid="{00000000-0005-0000-0000-00001A030000}"/>
    <cellStyle name="쉼표 [0] 10 34" xfId="519" xr:uid="{00000000-0005-0000-0000-00001B030000}"/>
    <cellStyle name="쉼표 [0] 10 35" xfId="520" xr:uid="{00000000-0005-0000-0000-00001C030000}"/>
    <cellStyle name="쉼표 [0] 10 36" xfId="521" xr:uid="{00000000-0005-0000-0000-00001D030000}"/>
    <cellStyle name="쉼표 [0] 10 37" xfId="522" xr:uid="{00000000-0005-0000-0000-00001E030000}"/>
    <cellStyle name="쉼표 [0] 10 38" xfId="523" xr:uid="{00000000-0005-0000-0000-00001F030000}"/>
    <cellStyle name="쉼표 [0] 10 39" xfId="524" xr:uid="{00000000-0005-0000-0000-000020030000}"/>
    <cellStyle name="쉼표 [0] 10 4" xfId="525" xr:uid="{00000000-0005-0000-0000-000021030000}"/>
    <cellStyle name="쉼표 [0] 10 40" xfId="526" xr:uid="{00000000-0005-0000-0000-000022030000}"/>
    <cellStyle name="쉼표 [0] 10 41" xfId="527" xr:uid="{00000000-0005-0000-0000-000023030000}"/>
    <cellStyle name="쉼표 [0] 10 42" xfId="528" xr:uid="{00000000-0005-0000-0000-000024030000}"/>
    <cellStyle name="쉼표 [0] 10 43" xfId="529" xr:uid="{00000000-0005-0000-0000-000025030000}"/>
    <cellStyle name="쉼표 [0] 10 44" xfId="530" xr:uid="{00000000-0005-0000-0000-000026030000}"/>
    <cellStyle name="쉼표 [0] 10 45" xfId="531" xr:uid="{00000000-0005-0000-0000-000027030000}"/>
    <cellStyle name="쉼표 [0] 10 46" xfId="532" xr:uid="{00000000-0005-0000-0000-000028030000}"/>
    <cellStyle name="쉼표 [0] 10 47" xfId="533" xr:uid="{00000000-0005-0000-0000-000029030000}"/>
    <cellStyle name="쉼표 [0] 10 48" xfId="534" xr:uid="{00000000-0005-0000-0000-00002A030000}"/>
    <cellStyle name="쉼표 [0] 10 49" xfId="535" xr:uid="{00000000-0005-0000-0000-00002B030000}"/>
    <cellStyle name="쉼표 [0] 10 5" xfId="536" xr:uid="{00000000-0005-0000-0000-00002C030000}"/>
    <cellStyle name="쉼표 [0] 10 50" xfId="537" xr:uid="{00000000-0005-0000-0000-00002D030000}"/>
    <cellStyle name="쉼표 [0] 10 51" xfId="2498" xr:uid="{00000000-0005-0000-0000-00002E030000}"/>
    <cellStyle name="쉼표 [0] 10 52" xfId="2499" xr:uid="{00000000-0005-0000-0000-00002F030000}"/>
    <cellStyle name="쉼표 [0] 10 53" xfId="2500" xr:uid="{00000000-0005-0000-0000-000030030000}"/>
    <cellStyle name="쉼표 [0] 10 54" xfId="2501" xr:uid="{00000000-0005-0000-0000-000031030000}"/>
    <cellStyle name="쉼표 [0] 10 55" xfId="2502" xr:uid="{00000000-0005-0000-0000-000032030000}"/>
    <cellStyle name="쉼표 [0] 10 56" xfId="2400" xr:uid="{00000000-0005-0000-0000-000033030000}"/>
    <cellStyle name="쉼표 [0] 10 57" xfId="2401" xr:uid="{00000000-0005-0000-0000-000034030000}"/>
    <cellStyle name="쉼표 [0] 10 58" xfId="2402" xr:uid="{00000000-0005-0000-0000-000035030000}"/>
    <cellStyle name="쉼표 [0] 10 59" xfId="2403" xr:uid="{00000000-0005-0000-0000-000036030000}"/>
    <cellStyle name="쉼표 [0] 10 6" xfId="538" xr:uid="{00000000-0005-0000-0000-000037030000}"/>
    <cellStyle name="쉼표 [0] 10 60" xfId="2404" xr:uid="{00000000-0005-0000-0000-000038030000}"/>
    <cellStyle name="쉼표 [0] 10 61" xfId="2405" xr:uid="{00000000-0005-0000-0000-000039030000}"/>
    <cellStyle name="쉼표 [0] 10 62" xfId="2406" xr:uid="{00000000-0005-0000-0000-00003A030000}"/>
    <cellStyle name="쉼표 [0] 10 63" xfId="2407" xr:uid="{00000000-0005-0000-0000-00003B030000}"/>
    <cellStyle name="쉼표 [0] 10 64" xfId="2408" xr:uid="{00000000-0005-0000-0000-00003C030000}"/>
    <cellStyle name="쉼표 [0] 10 65" xfId="2409" xr:uid="{00000000-0005-0000-0000-00003D030000}"/>
    <cellStyle name="쉼표 [0] 10 66" xfId="2410" xr:uid="{00000000-0005-0000-0000-00003E030000}"/>
    <cellStyle name="쉼표 [0] 10 67" xfId="2411" xr:uid="{00000000-0005-0000-0000-00003F030000}"/>
    <cellStyle name="쉼표 [0] 10 68" xfId="2412" xr:uid="{00000000-0005-0000-0000-000040030000}"/>
    <cellStyle name="쉼표 [0] 10 69" xfId="2413" xr:uid="{00000000-0005-0000-0000-000041030000}"/>
    <cellStyle name="쉼표 [0] 10 7" xfId="539" xr:uid="{00000000-0005-0000-0000-000042030000}"/>
    <cellStyle name="쉼표 [0] 10 70" xfId="2414" xr:uid="{00000000-0005-0000-0000-000043030000}"/>
    <cellStyle name="쉼표 [0] 10 71" xfId="2415" xr:uid="{00000000-0005-0000-0000-000044030000}"/>
    <cellStyle name="쉼표 [0] 10 72" xfId="2420" xr:uid="{00000000-0005-0000-0000-000045030000}"/>
    <cellStyle name="쉼표 [0] 10 73" xfId="2421" xr:uid="{00000000-0005-0000-0000-000046030000}"/>
    <cellStyle name="쉼표 [0] 10 74" xfId="2416" xr:uid="{00000000-0005-0000-0000-000047030000}"/>
    <cellStyle name="쉼표 [0] 10 75" xfId="2417" xr:uid="{00000000-0005-0000-0000-000048030000}"/>
    <cellStyle name="쉼표 [0] 10 76" xfId="2418" xr:uid="{00000000-0005-0000-0000-000049030000}"/>
    <cellStyle name="쉼표 [0] 10 77" xfId="2419" xr:uid="{00000000-0005-0000-0000-00004A030000}"/>
    <cellStyle name="쉼표 [0] 10 78" xfId="2503" xr:uid="{00000000-0005-0000-0000-00004B030000}"/>
    <cellStyle name="쉼표 [0] 10 79" xfId="2504" xr:uid="{00000000-0005-0000-0000-00004C030000}"/>
    <cellStyle name="쉼표 [0] 10 8" xfId="540" xr:uid="{00000000-0005-0000-0000-00004D030000}"/>
    <cellStyle name="쉼표 [0] 10 80" xfId="2505" xr:uid="{00000000-0005-0000-0000-00004E030000}"/>
    <cellStyle name="쉼표 [0] 10 81" xfId="2506" xr:uid="{00000000-0005-0000-0000-00004F030000}"/>
    <cellStyle name="쉼표 [0] 10 82" xfId="2507" xr:uid="{00000000-0005-0000-0000-000050030000}"/>
    <cellStyle name="쉼표 [0] 10 83" xfId="2508" xr:uid="{00000000-0005-0000-0000-000051030000}"/>
    <cellStyle name="쉼표 [0] 10 84" xfId="2509" xr:uid="{00000000-0005-0000-0000-000052030000}"/>
    <cellStyle name="쉼표 [0] 10 85" xfId="2510" xr:uid="{00000000-0005-0000-0000-000053030000}"/>
    <cellStyle name="쉼표 [0] 10 86" xfId="2511" xr:uid="{00000000-0005-0000-0000-000054030000}"/>
    <cellStyle name="쉼표 [0] 10 87" xfId="2512" xr:uid="{00000000-0005-0000-0000-000055030000}"/>
    <cellStyle name="쉼표 [0] 10 88" xfId="2513" xr:uid="{00000000-0005-0000-0000-000056030000}"/>
    <cellStyle name="쉼표 [0] 10 89" xfId="2514" xr:uid="{00000000-0005-0000-0000-000057030000}"/>
    <cellStyle name="쉼표 [0] 10 9" xfId="541" xr:uid="{00000000-0005-0000-0000-000058030000}"/>
    <cellStyle name="쉼표 [0] 10 90" xfId="3166" xr:uid="{00000000-0005-0000-0000-000059030000}"/>
    <cellStyle name="쉼표 [0] 10 91" xfId="3167" xr:uid="{00000000-0005-0000-0000-00005A030000}"/>
    <cellStyle name="쉼표 [0] 10 92" xfId="3168" xr:uid="{00000000-0005-0000-0000-00005B030000}"/>
    <cellStyle name="쉼표 [0] 10 93" xfId="3169" xr:uid="{00000000-0005-0000-0000-00005C030000}"/>
    <cellStyle name="쉼표 [0] 10 94" xfId="3170" xr:uid="{00000000-0005-0000-0000-00005D030000}"/>
    <cellStyle name="쉼표 [0] 10 95" xfId="3171" xr:uid="{00000000-0005-0000-0000-00005E030000}"/>
    <cellStyle name="쉼표 [0] 10 96" xfId="3172" xr:uid="{00000000-0005-0000-0000-00005F030000}"/>
    <cellStyle name="쉼표 [0] 10 97" xfId="3173" xr:uid="{00000000-0005-0000-0000-000060030000}"/>
    <cellStyle name="쉼표 [0] 10 98" xfId="3174" xr:uid="{00000000-0005-0000-0000-000061030000}"/>
    <cellStyle name="쉼표 [0] 10 99" xfId="3175" xr:uid="{00000000-0005-0000-0000-000062030000}"/>
    <cellStyle name="쉼표 [0] 11" xfId="3176" xr:uid="{00000000-0005-0000-0000-000063030000}"/>
    <cellStyle name="쉼표 [0] 11 10" xfId="542" xr:uid="{00000000-0005-0000-0000-000064030000}"/>
    <cellStyle name="쉼표 [0] 11 100" xfId="2515" xr:uid="{00000000-0005-0000-0000-000065030000}"/>
    <cellStyle name="쉼표 [0] 11 101" xfId="3177" xr:uid="{00000000-0005-0000-0000-000066030000}"/>
    <cellStyle name="쉼표 [0] 11 102" xfId="3178" xr:uid="{00000000-0005-0000-0000-000067030000}"/>
    <cellStyle name="쉼표 [0] 11 103" xfId="3179" xr:uid="{00000000-0005-0000-0000-000068030000}"/>
    <cellStyle name="쉼표 [0] 11 104" xfId="3180" xr:uid="{00000000-0005-0000-0000-000069030000}"/>
    <cellStyle name="쉼표 [0] 11 105" xfId="3181" xr:uid="{00000000-0005-0000-0000-00006A030000}"/>
    <cellStyle name="쉼표 [0] 11 106" xfId="3182" xr:uid="{00000000-0005-0000-0000-00006B030000}"/>
    <cellStyle name="쉼표 [0] 11 107" xfId="3183" xr:uid="{00000000-0005-0000-0000-00006C030000}"/>
    <cellStyle name="쉼표 [0] 11 108" xfId="3184" xr:uid="{00000000-0005-0000-0000-00006D030000}"/>
    <cellStyle name="쉼표 [0] 11 109" xfId="3185" xr:uid="{00000000-0005-0000-0000-00006E030000}"/>
    <cellStyle name="쉼표 [0] 11 11" xfId="543" xr:uid="{00000000-0005-0000-0000-00006F030000}"/>
    <cellStyle name="쉼표 [0] 11 110" xfId="3186" xr:uid="{00000000-0005-0000-0000-000070030000}"/>
    <cellStyle name="쉼표 [0] 11 111" xfId="3187" xr:uid="{00000000-0005-0000-0000-000071030000}"/>
    <cellStyle name="쉼표 [0] 11 112" xfId="3188" xr:uid="{00000000-0005-0000-0000-000072030000}"/>
    <cellStyle name="쉼표 [0] 11 113" xfId="3189" xr:uid="{00000000-0005-0000-0000-000073030000}"/>
    <cellStyle name="쉼표 [0] 11 114" xfId="3190" xr:uid="{00000000-0005-0000-0000-000074030000}"/>
    <cellStyle name="쉼표 [0] 11 115" xfId="3191" xr:uid="{00000000-0005-0000-0000-000075030000}"/>
    <cellStyle name="쉼표 [0] 11 116" xfId="3192" xr:uid="{00000000-0005-0000-0000-000076030000}"/>
    <cellStyle name="쉼표 [0] 11 117" xfId="3193" xr:uid="{00000000-0005-0000-0000-000077030000}"/>
    <cellStyle name="쉼표 [0] 11 118" xfId="3194" xr:uid="{00000000-0005-0000-0000-000078030000}"/>
    <cellStyle name="쉼표 [0] 11 119" xfId="3195" xr:uid="{00000000-0005-0000-0000-000079030000}"/>
    <cellStyle name="쉼표 [0] 11 12" xfId="544" xr:uid="{00000000-0005-0000-0000-00007A030000}"/>
    <cellStyle name="쉼표 [0] 11 120" xfId="3196" xr:uid="{00000000-0005-0000-0000-00007B030000}"/>
    <cellStyle name="쉼표 [0] 11 121" xfId="3197" xr:uid="{00000000-0005-0000-0000-00007C030000}"/>
    <cellStyle name="쉼표 [0] 11 122" xfId="3198" xr:uid="{00000000-0005-0000-0000-00007D030000}"/>
    <cellStyle name="쉼표 [0] 11 123" xfId="3199" xr:uid="{00000000-0005-0000-0000-00007E030000}"/>
    <cellStyle name="쉼표 [0] 11 124" xfId="3200" xr:uid="{00000000-0005-0000-0000-00007F030000}"/>
    <cellStyle name="쉼표 [0] 11 125" xfId="3201" xr:uid="{00000000-0005-0000-0000-000080030000}"/>
    <cellStyle name="쉼표 [0] 11 126" xfId="3202" xr:uid="{00000000-0005-0000-0000-000081030000}"/>
    <cellStyle name="쉼표 [0] 11 127" xfId="3203" xr:uid="{00000000-0005-0000-0000-000082030000}"/>
    <cellStyle name="쉼표 [0] 11 128" xfId="3204" xr:uid="{00000000-0005-0000-0000-000083030000}"/>
    <cellStyle name="쉼표 [0] 11 129" xfId="3205" xr:uid="{00000000-0005-0000-0000-000084030000}"/>
    <cellStyle name="쉼표 [0] 11 13" xfId="545" xr:uid="{00000000-0005-0000-0000-000085030000}"/>
    <cellStyle name="쉼표 [0] 11 130" xfId="3206" xr:uid="{00000000-0005-0000-0000-000086030000}"/>
    <cellStyle name="쉼표 [0] 11 131" xfId="3207" xr:uid="{00000000-0005-0000-0000-000087030000}"/>
    <cellStyle name="쉼표 [0] 11 132" xfId="3208" xr:uid="{00000000-0005-0000-0000-000088030000}"/>
    <cellStyle name="쉼표 [0] 11 133" xfId="3209" xr:uid="{00000000-0005-0000-0000-000089030000}"/>
    <cellStyle name="쉼표 [0] 11 134" xfId="3210" xr:uid="{00000000-0005-0000-0000-00008A030000}"/>
    <cellStyle name="쉼표 [0] 11 135" xfId="3211" xr:uid="{00000000-0005-0000-0000-00008B030000}"/>
    <cellStyle name="쉼표 [0] 11 136" xfId="3212" xr:uid="{00000000-0005-0000-0000-00008C030000}"/>
    <cellStyle name="쉼표 [0] 11 137" xfId="3213" xr:uid="{00000000-0005-0000-0000-00008D030000}"/>
    <cellStyle name="쉼표 [0] 11 138" xfId="3214" xr:uid="{00000000-0005-0000-0000-00008E030000}"/>
    <cellStyle name="쉼표 [0] 11 139" xfId="3215" xr:uid="{00000000-0005-0000-0000-00008F030000}"/>
    <cellStyle name="쉼표 [0] 11 14" xfId="546" xr:uid="{00000000-0005-0000-0000-000090030000}"/>
    <cellStyle name="쉼표 [0] 11 140" xfId="3216" xr:uid="{00000000-0005-0000-0000-000091030000}"/>
    <cellStyle name="쉼표 [0] 11 141" xfId="3217" xr:uid="{00000000-0005-0000-0000-000092030000}"/>
    <cellStyle name="쉼표 [0] 11 142" xfId="3218" xr:uid="{00000000-0005-0000-0000-000093030000}"/>
    <cellStyle name="쉼표 [0] 11 143" xfId="3219" xr:uid="{00000000-0005-0000-0000-000094030000}"/>
    <cellStyle name="쉼표 [0] 11 144" xfId="3220" xr:uid="{00000000-0005-0000-0000-000095030000}"/>
    <cellStyle name="쉼표 [0] 11 145" xfId="3221" xr:uid="{00000000-0005-0000-0000-000096030000}"/>
    <cellStyle name="쉼표 [0] 11 146" xfId="3222" xr:uid="{00000000-0005-0000-0000-000097030000}"/>
    <cellStyle name="쉼표 [0] 11 147" xfId="3223" xr:uid="{00000000-0005-0000-0000-000098030000}"/>
    <cellStyle name="쉼표 [0] 11 148" xfId="3224" xr:uid="{00000000-0005-0000-0000-000099030000}"/>
    <cellStyle name="쉼표 [0] 11 149" xfId="3225" xr:uid="{00000000-0005-0000-0000-00009A030000}"/>
    <cellStyle name="쉼표 [0] 11 15" xfId="547" xr:uid="{00000000-0005-0000-0000-00009B030000}"/>
    <cellStyle name="쉼표 [0] 11 150" xfId="3226" xr:uid="{00000000-0005-0000-0000-00009C030000}"/>
    <cellStyle name="쉼표 [0] 11 151" xfId="3227" xr:uid="{00000000-0005-0000-0000-00009D030000}"/>
    <cellStyle name="쉼표 [0] 11 152" xfId="3228" xr:uid="{00000000-0005-0000-0000-00009E030000}"/>
    <cellStyle name="쉼표 [0] 11 153" xfId="3229" xr:uid="{00000000-0005-0000-0000-00009F030000}"/>
    <cellStyle name="쉼표 [0] 11 154" xfId="3230" xr:uid="{00000000-0005-0000-0000-0000A0030000}"/>
    <cellStyle name="쉼표 [0] 11 16" xfId="548" xr:uid="{00000000-0005-0000-0000-0000A1030000}"/>
    <cellStyle name="쉼표 [0] 11 17" xfId="549" xr:uid="{00000000-0005-0000-0000-0000A2030000}"/>
    <cellStyle name="쉼표 [0] 11 18" xfId="550" xr:uid="{00000000-0005-0000-0000-0000A3030000}"/>
    <cellStyle name="쉼표 [0] 11 19" xfId="551" xr:uid="{00000000-0005-0000-0000-0000A4030000}"/>
    <cellStyle name="쉼표 [0] 11 2" xfId="552" xr:uid="{00000000-0005-0000-0000-0000A5030000}"/>
    <cellStyle name="쉼표 [0] 11 20" xfId="553" xr:uid="{00000000-0005-0000-0000-0000A6030000}"/>
    <cellStyle name="쉼표 [0] 11 21" xfId="554" xr:uid="{00000000-0005-0000-0000-0000A7030000}"/>
    <cellStyle name="쉼표 [0] 11 22" xfId="555" xr:uid="{00000000-0005-0000-0000-0000A8030000}"/>
    <cellStyle name="쉼표 [0] 11 23" xfId="556" xr:uid="{00000000-0005-0000-0000-0000A9030000}"/>
    <cellStyle name="쉼표 [0] 11 24" xfId="557" xr:uid="{00000000-0005-0000-0000-0000AA030000}"/>
    <cellStyle name="쉼표 [0] 11 25" xfId="558" xr:uid="{00000000-0005-0000-0000-0000AB030000}"/>
    <cellStyle name="쉼표 [0] 11 26" xfId="559" xr:uid="{00000000-0005-0000-0000-0000AC030000}"/>
    <cellStyle name="쉼표 [0] 11 27" xfId="560" xr:uid="{00000000-0005-0000-0000-0000AD030000}"/>
    <cellStyle name="쉼표 [0] 11 28" xfId="561" xr:uid="{00000000-0005-0000-0000-0000AE030000}"/>
    <cellStyle name="쉼표 [0] 11 29" xfId="562" xr:uid="{00000000-0005-0000-0000-0000AF030000}"/>
    <cellStyle name="쉼표 [0] 11 3" xfId="563" xr:uid="{00000000-0005-0000-0000-0000B0030000}"/>
    <cellStyle name="쉼표 [0] 11 30" xfId="564" xr:uid="{00000000-0005-0000-0000-0000B1030000}"/>
    <cellStyle name="쉼표 [0] 11 31" xfId="565" xr:uid="{00000000-0005-0000-0000-0000B2030000}"/>
    <cellStyle name="쉼표 [0] 11 32" xfId="566" xr:uid="{00000000-0005-0000-0000-0000B3030000}"/>
    <cellStyle name="쉼표 [0] 11 33" xfId="567" xr:uid="{00000000-0005-0000-0000-0000B4030000}"/>
    <cellStyle name="쉼표 [0] 11 34" xfId="568" xr:uid="{00000000-0005-0000-0000-0000B5030000}"/>
    <cellStyle name="쉼표 [0] 11 35" xfId="569" xr:uid="{00000000-0005-0000-0000-0000B6030000}"/>
    <cellStyle name="쉼표 [0] 11 36" xfId="570" xr:uid="{00000000-0005-0000-0000-0000B7030000}"/>
    <cellStyle name="쉼표 [0] 11 37" xfId="571" xr:uid="{00000000-0005-0000-0000-0000B8030000}"/>
    <cellStyle name="쉼표 [0] 11 38" xfId="572" xr:uid="{00000000-0005-0000-0000-0000B9030000}"/>
    <cellStyle name="쉼표 [0] 11 39" xfId="573" xr:uid="{00000000-0005-0000-0000-0000BA030000}"/>
    <cellStyle name="쉼표 [0] 11 4" xfId="574" xr:uid="{00000000-0005-0000-0000-0000BB030000}"/>
    <cellStyle name="쉼표 [0] 11 40" xfId="575" xr:uid="{00000000-0005-0000-0000-0000BC030000}"/>
    <cellStyle name="쉼표 [0] 11 41" xfId="576" xr:uid="{00000000-0005-0000-0000-0000BD030000}"/>
    <cellStyle name="쉼표 [0] 11 42" xfId="577" xr:uid="{00000000-0005-0000-0000-0000BE030000}"/>
    <cellStyle name="쉼표 [0] 11 43" xfId="578" xr:uid="{00000000-0005-0000-0000-0000BF030000}"/>
    <cellStyle name="쉼표 [0] 11 44" xfId="579" xr:uid="{00000000-0005-0000-0000-0000C0030000}"/>
    <cellStyle name="쉼표 [0] 11 45" xfId="580" xr:uid="{00000000-0005-0000-0000-0000C1030000}"/>
    <cellStyle name="쉼표 [0] 11 46" xfId="581" xr:uid="{00000000-0005-0000-0000-0000C2030000}"/>
    <cellStyle name="쉼표 [0] 11 47" xfId="582" xr:uid="{00000000-0005-0000-0000-0000C3030000}"/>
    <cellStyle name="쉼표 [0] 11 48" xfId="583" xr:uid="{00000000-0005-0000-0000-0000C4030000}"/>
    <cellStyle name="쉼표 [0] 11 49" xfId="584" xr:uid="{00000000-0005-0000-0000-0000C5030000}"/>
    <cellStyle name="쉼표 [0] 11 5" xfId="585" xr:uid="{00000000-0005-0000-0000-0000C6030000}"/>
    <cellStyle name="쉼표 [0] 11 50" xfId="586" xr:uid="{00000000-0005-0000-0000-0000C7030000}"/>
    <cellStyle name="쉼표 [0] 11 51" xfId="587" xr:uid="{00000000-0005-0000-0000-0000C8030000}"/>
    <cellStyle name="쉼표 [0] 11 52" xfId="588" xr:uid="{00000000-0005-0000-0000-0000C9030000}"/>
    <cellStyle name="쉼표 [0] 11 53" xfId="589" xr:uid="{00000000-0005-0000-0000-0000CA030000}"/>
    <cellStyle name="쉼표 [0] 11 54" xfId="590" xr:uid="{00000000-0005-0000-0000-0000CB030000}"/>
    <cellStyle name="쉼표 [0] 11 55" xfId="591" xr:uid="{00000000-0005-0000-0000-0000CC030000}"/>
    <cellStyle name="쉼표 [0] 11 56" xfId="592" xr:uid="{00000000-0005-0000-0000-0000CD030000}"/>
    <cellStyle name="쉼표 [0] 11 57" xfId="593" xr:uid="{00000000-0005-0000-0000-0000CE030000}"/>
    <cellStyle name="쉼표 [0] 11 58" xfId="594" xr:uid="{00000000-0005-0000-0000-0000CF030000}"/>
    <cellStyle name="쉼표 [0] 11 59" xfId="595" xr:uid="{00000000-0005-0000-0000-0000D0030000}"/>
    <cellStyle name="쉼표 [0] 11 6" xfId="596" xr:uid="{00000000-0005-0000-0000-0000D1030000}"/>
    <cellStyle name="쉼표 [0] 11 60" xfId="597" xr:uid="{00000000-0005-0000-0000-0000D2030000}"/>
    <cellStyle name="쉼표 [0] 11 61" xfId="598" xr:uid="{00000000-0005-0000-0000-0000D3030000}"/>
    <cellStyle name="쉼표 [0] 11 62" xfId="2516" xr:uid="{00000000-0005-0000-0000-0000D4030000}"/>
    <cellStyle name="쉼표 [0] 11 63" xfId="2517" xr:uid="{00000000-0005-0000-0000-0000D5030000}"/>
    <cellStyle name="쉼표 [0] 11 64" xfId="2518" xr:uid="{00000000-0005-0000-0000-0000D6030000}"/>
    <cellStyle name="쉼표 [0] 11 65" xfId="2519" xr:uid="{00000000-0005-0000-0000-0000D7030000}"/>
    <cellStyle name="쉼표 [0] 11 66" xfId="2520" xr:uid="{00000000-0005-0000-0000-0000D8030000}"/>
    <cellStyle name="쉼표 [0] 11 67" xfId="2521" xr:uid="{00000000-0005-0000-0000-0000D9030000}"/>
    <cellStyle name="쉼표 [0] 11 68" xfId="2522" xr:uid="{00000000-0005-0000-0000-0000DA030000}"/>
    <cellStyle name="쉼표 [0] 11 69" xfId="2523" xr:uid="{00000000-0005-0000-0000-0000DB030000}"/>
    <cellStyle name="쉼표 [0] 11 7" xfId="599" xr:uid="{00000000-0005-0000-0000-0000DC030000}"/>
    <cellStyle name="쉼표 [0] 11 70" xfId="2524" xr:uid="{00000000-0005-0000-0000-0000DD030000}"/>
    <cellStyle name="쉼표 [0] 11 71" xfId="2525" xr:uid="{00000000-0005-0000-0000-0000DE030000}"/>
    <cellStyle name="쉼표 [0] 11 72" xfId="2526" xr:uid="{00000000-0005-0000-0000-0000DF030000}"/>
    <cellStyle name="쉼표 [0] 11 73" xfId="2527" xr:uid="{00000000-0005-0000-0000-0000E0030000}"/>
    <cellStyle name="쉼표 [0] 11 74" xfId="2528" xr:uid="{00000000-0005-0000-0000-0000E1030000}"/>
    <cellStyle name="쉼표 [0] 11 75" xfId="2529" xr:uid="{00000000-0005-0000-0000-0000E2030000}"/>
    <cellStyle name="쉼표 [0] 11 76" xfId="2530" xr:uid="{00000000-0005-0000-0000-0000E3030000}"/>
    <cellStyle name="쉼표 [0] 11 77" xfId="2531" xr:uid="{00000000-0005-0000-0000-0000E4030000}"/>
    <cellStyle name="쉼표 [0] 11 78" xfId="2532" xr:uid="{00000000-0005-0000-0000-0000E5030000}"/>
    <cellStyle name="쉼표 [0] 11 79" xfId="2533" xr:uid="{00000000-0005-0000-0000-0000E6030000}"/>
    <cellStyle name="쉼표 [0] 11 8" xfId="600" xr:uid="{00000000-0005-0000-0000-0000E7030000}"/>
    <cellStyle name="쉼표 [0] 11 80" xfId="2534" xr:uid="{00000000-0005-0000-0000-0000E8030000}"/>
    <cellStyle name="쉼표 [0] 11 81" xfId="2535" xr:uid="{00000000-0005-0000-0000-0000E9030000}"/>
    <cellStyle name="쉼표 [0] 11 82" xfId="2536" xr:uid="{00000000-0005-0000-0000-0000EA030000}"/>
    <cellStyle name="쉼표 [0] 11 83" xfId="2537" xr:uid="{00000000-0005-0000-0000-0000EB030000}"/>
    <cellStyle name="쉼표 [0] 11 84" xfId="2538" xr:uid="{00000000-0005-0000-0000-0000EC030000}"/>
    <cellStyle name="쉼표 [0] 11 85" xfId="2539" xr:uid="{00000000-0005-0000-0000-0000ED030000}"/>
    <cellStyle name="쉼표 [0] 11 86" xfId="2540" xr:uid="{00000000-0005-0000-0000-0000EE030000}"/>
    <cellStyle name="쉼표 [0] 11 87" xfId="2541" xr:uid="{00000000-0005-0000-0000-0000EF030000}"/>
    <cellStyle name="쉼표 [0] 11 88" xfId="2542" xr:uid="{00000000-0005-0000-0000-0000F0030000}"/>
    <cellStyle name="쉼표 [0] 11 89" xfId="2543" xr:uid="{00000000-0005-0000-0000-0000F1030000}"/>
    <cellStyle name="쉼표 [0] 11 9" xfId="601" xr:uid="{00000000-0005-0000-0000-0000F2030000}"/>
    <cellStyle name="쉼표 [0] 11 90" xfId="2544" xr:uid="{00000000-0005-0000-0000-0000F3030000}"/>
    <cellStyle name="쉼표 [0] 11 91" xfId="2545" xr:uid="{00000000-0005-0000-0000-0000F4030000}"/>
    <cellStyle name="쉼표 [0] 11 92" xfId="2546" xr:uid="{00000000-0005-0000-0000-0000F5030000}"/>
    <cellStyle name="쉼표 [0] 11 93" xfId="2547" xr:uid="{00000000-0005-0000-0000-0000F6030000}"/>
    <cellStyle name="쉼표 [0] 11 94" xfId="2548" xr:uid="{00000000-0005-0000-0000-0000F7030000}"/>
    <cellStyle name="쉼표 [0] 11 95" xfId="2549" xr:uid="{00000000-0005-0000-0000-0000F8030000}"/>
    <cellStyle name="쉼표 [0] 11 96" xfId="2550" xr:uid="{00000000-0005-0000-0000-0000F9030000}"/>
    <cellStyle name="쉼표 [0] 11 97" xfId="2551" xr:uid="{00000000-0005-0000-0000-0000FA030000}"/>
    <cellStyle name="쉼표 [0] 11 98" xfId="2552" xr:uid="{00000000-0005-0000-0000-0000FB030000}"/>
    <cellStyle name="쉼표 [0] 11 99" xfId="2553" xr:uid="{00000000-0005-0000-0000-0000FC030000}"/>
    <cellStyle name="쉼표 [0] 12" xfId="3231" xr:uid="{00000000-0005-0000-0000-0000FD030000}"/>
    <cellStyle name="쉼표 [0] 12 10" xfId="602" xr:uid="{00000000-0005-0000-0000-0000FE030000}"/>
    <cellStyle name="쉼표 [0] 12 100" xfId="2554" xr:uid="{00000000-0005-0000-0000-0000FF030000}"/>
    <cellStyle name="쉼표 [0] 12 101" xfId="3232" xr:uid="{00000000-0005-0000-0000-000000040000}"/>
    <cellStyle name="쉼표 [0] 12 102" xfId="3233" xr:uid="{00000000-0005-0000-0000-000001040000}"/>
    <cellStyle name="쉼표 [0] 12 103" xfId="3234" xr:uid="{00000000-0005-0000-0000-000002040000}"/>
    <cellStyle name="쉼표 [0] 12 104" xfId="3235" xr:uid="{00000000-0005-0000-0000-000003040000}"/>
    <cellStyle name="쉼표 [0] 12 105" xfId="3236" xr:uid="{00000000-0005-0000-0000-000004040000}"/>
    <cellStyle name="쉼표 [0] 12 106" xfId="3237" xr:uid="{00000000-0005-0000-0000-000005040000}"/>
    <cellStyle name="쉼표 [0] 12 107" xfId="3238" xr:uid="{00000000-0005-0000-0000-000006040000}"/>
    <cellStyle name="쉼표 [0] 12 108" xfId="3239" xr:uid="{00000000-0005-0000-0000-000007040000}"/>
    <cellStyle name="쉼표 [0] 12 109" xfId="3240" xr:uid="{00000000-0005-0000-0000-000008040000}"/>
    <cellStyle name="쉼표 [0] 12 11" xfId="603" xr:uid="{00000000-0005-0000-0000-000009040000}"/>
    <cellStyle name="쉼표 [0] 12 110" xfId="3241" xr:uid="{00000000-0005-0000-0000-00000A040000}"/>
    <cellStyle name="쉼표 [0] 12 111" xfId="3242" xr:uid="{00000000-0005-0000-0000-00000B040000}"/>
    <cellStyle name="쉼표 [0] 12 112" xfId="3243" xr:uid="{00000000-0005-0000-0000-00000C040000}"/>
    <cellStyle name="쉼표 [0] 12 113" xfId="3244" xr:uid="{00000000-0005-0000-0000-00000D040000}"/>
    <cellStyle name="쉼표 [0] 12 114" xfId="3245" xr:uid="{00000000-0005-0000-0000-00000E040000}"/>
    <cellStyle name="쉼표 [0] 12 115" xfId="3246" xr:uid="{00000000-0005-0000-0000-00000F040000}"/>
    <cellStyle name="쉼표 [0] 12 116" xfId="3247" xr:uid="{00000000-0005-0000-0000-000010040000}"/>
    <cellStyle name="쉼표 [0] 12 117" xfId="3248" xr:uid="{00000000-0005-0000-0000-000011040000}"/>
    <cellStyle name="쉼표 [0] 12 118" xfId="3249" xr:uid="{00000000-0005-0000-0000-000012040000}"/>
    <cellStyle name="쉼표 [0] 12 119" xfId="3250" xr:uid="{00000000-0005-0000-0000-000013040000}"/>
    <cellStyle name="쉼표 [0] 12 12" xfId="604" xr:uid="{00000000-0005-0000-0000-000014040000}"/>
    <cellStyle name="쉼표 [0] 12 120" xfId="3251" xr:uid="{00000000-0005-0000-0000-000015040000}"/>
    <cellStyle name="쉼표 [0] 12 121" xfId="3252" xr:uid="{00000000-0005-0000-0000-000016040000}"/>
    <cellStyle name="쉼표 [0] 12 122" xfId="3253" xr:uid="{00000000-0005-0000-0000-000017040000}"/>
    <cellStyle name="쉼표 [0] 12 123" xfId="3254" xr:uid="{00000000-0005-0000-0000-000018040000}"/>
    <cellStyle name="쉼표 [0] 12 124" xfId="3255" xr:uid="{00000000-0005-0000-0000-000019040000}"/>
    <cellStyle name="쉼표 [0] 12 125" xfId="3256" xr:uid="{00000000-0005-0000-0000-00001A040000}"/>
    <cellStyle name="쉼표 [0] 12 126" xfId="3257" xr:uid="{00000000-0005-0000-0000-00001B040000}"/>
    <cellStyle name="쉼표 [0] 12 127" xfId="3258" xr:uid="{00000000-0005-0000-0000-00001C040000}"/>
    <cellStyle name="쉼표 [0] 12 128" xfId="3259" xr:uid="{00000000-0005-0000-0000-00001D040000}"/>
    <cellStyle name="쉼표 [0] 12 129" xfId="3260" xr:uid="{00000000-0005-0000-0000-00001E040000}"/>
    <cellStyle name="쉼표 [0] 12 13" xfId="605" xr:uid="{00000000-0005-0000-0000-00001F040000}"/>
    <cellStyle name="쉼표 [0] 12 130" xfId="3261" xr:uid="{00000000-0005-0000-0000-000020040000}"/>
    <cellStyle name="쉼표 [0] 12 131" xfId="3262" xr:uid="{00000000-0005-0000-0000-000021040000}"/>
    <cellStyle name="쉼표 [0] 12 132" xfId="3263" xr:uid="{00000000-0005-0000-0000-000022040000}"/>
    <cellStyle name="쉼표 [0] 12 133" xfId="3264" xr:uid="{00000000-0005-0000-0000-000023040000}"/>
    <cellStyle name="쉼표 [0] 12 134" xfId="3265" xr:uid="{00000000-0005-0000-0000-000024040000}"/>
    <cellStyle name="쉼표 [0] 12 135" xfId="3266" xr:uid="{00000000-0005-0000-0000-000025040000}"/>
    <cellStyle name="쉼표 [0] 12 136" xfId="3267" xr:uid="{00000000-0005-0000-0000-000026040000}"/>
    <cellStyle name="쉼표 [0] 12 137" xfId="3268" xr:uid="{00000000-0005-0000-0000-000027040000}"/>
    <cellStyle name="쉼표 [0] 12 138" xfId="3269" xr:uid="{00000000-0005-0000-0000-000028040000}"/>
    <cellStyle name="쉼표 [0] 12 139" xfId="3270" xr:uid="{00000000-0005-0000-0000-000029040000}"/>
    <cellStyle name="쉼표 [0] 12 14" xfId="606" xr:uid="{00000000-0005-0000-0000-00002A040000}"/>
    <cellStyle name="쉼표 [0] 12 140" xfId="3271" xr:uid="{00000000-0005-0000-0000-00002B040000}"/>
    <cellStyle name="쉼표 [0] 12 141" xfId="3272" xr:uid="{00000000-0005-0000-0000-00002C040000}"/>
    <cellStyle name="쉼표 [0] 12 142" xfId="3273" xr:uid="{00000000-0005-0000-0000-00002D040000}"/>
    <cellStyle name="쉼표 [0] 12 143" xfId="3274" xr:uid="{00000000-0005-0000-0000-00002E040000}"/>
    <cellStyle name="쉼표 [0] 12 144" xfId="3275" xr:uid="{00000000-0005-0000-0000-00002F040000}"/>
    <cellStyle name="쉼표 [0] 12 145" xfId="3276" xr:uid="{00000000-0005-0000-0000-000030040000}"/>
    <cellStyle name="쉼표 [0] 12 146" xfId="3277" xr:uid="{00000000-0005-0000-0000-000031040000}"/>
    <cellStyle name="쉼표 [0] 12 147" xfId="3278" xr:uid="{00000000-0005-0000-0000-000032040000}"/>
    <cellStyle name="쉼표 [0] 12 148" xfId="3279" xr:uid="{00000000-0005-0000-0000-000033040000}"/>
    <cellStyle name="쉼표 [0] 12 149" xfId="3280" xr:uid="{00000000-0005-0000-0000-000034040000}"/>
    <cellStyle name="쉼표 [0] 12 15" xfId="607" xr:uid="{00000000-0005-0000-0000-000035040000}"/>
    <cellStyle name="쉼표 [0] 12 150" xfId="3281" xr:uid="{00000000-0005-0000-0000-000036040000}"/>
    <cellStyle name="쉼표 [0] 12 151" xfId="3282" xr:uid="{00000000-0005-0000-0000-000037040000}"/>
    <cellStyle name="쉼표 [0] 12 152" xfId="3283" xr:uid="{00000000-0005-0000-0000-000038040000}"/>
    <cellStyle name="쉼표 [0] 12 153" xfId="3284" xr:uid="{00000000-0005-0000-0000-000039040000}"/>
    <cellStyle name="쉼표 [0] 12 154" xfId="3285" xr:uid="{00000000-0005-0000-0000-00003A040000}"/>
    <cellStyle name="쉼표 [0] 12 16" xfId="608" xr:uid="{00000000-0005-0000-0000-00003B040000}"/>
    <cellStyle name="쉼표 [0] 12 17" xfId="609" xr:uid="{00000000-0005-0000-0000-00003C040000}"/>
    <cellStyle name="쉼표 [0] 12 18" xfId="610" xr:uid="{00000000-0005-0000-0000-00003D040000}"/>
    <cellStyle name="쉼표 [0] 12 19" xfId="611" xr:uid="{00000000-0005-0000-0000-00003E040000}"/>
    <cellStyle name="쉼표 [0] 12 2" xfId="612" xr:uid="{00000000-0005-0000-0000-00003F040000}"/>
    <cellStyle name="쉼표 [0] 12 20" xfId="613" xr:uid="{00000000-0005-0000-0000-000040040000}"/>
    <cellStyle name="쉼표 [0] 12 21" xfId="614" xr:uid="{00000000-0005-0000-0000-000041040000}"/>
    <cellStyle name="쉼표 [0] 12 22" xfId="615" xr:uid="{00000000-0005-0000-0000-000042040000}"/>
    <cellStyle name="쉼표 [0] 12 23" xfId="616" xr:uid="{00000000-0005-0000-0000-000043040000}"/>
    <cellStyle name="쉼표 [0] 12 24" xfId="617" xr:uid="{00000000-0005-0000-0000-000044040000}"/>
    <cellStyle name="쉼표 [0] 12 25" xfId="618" xr:uid="{00000000-0005-0000-0000-000045040000}"/>
    <cellStyle name="쉼표 [0] 12 26" xfId="619" xr:uid="{00000000-0005-0000-0000-000046040000}"/>
    <cellStyle name="쉼표 [0] 12 27" xfId="620" xr:uid="{00000000-0005-0000-0000-000047040000}"/>
    <cellStyle name="쉼표 [0] 12 28" xfId="621" xr:uid="{00000000-0005-0000-0000-000048040000}"/>
    <cellStyle name="쉼표 [0] 12 29" xfId="622" xr:uid="{00000000-0005-0000-0000-000049040000}"/>
    <cellStyle name="쉼표 [0] 12 3" xfId="623" xr:uid="{00000000-0005-0000-0000-00004A040000}"/>
    <cellStyle name="쉼표 [0] 12 30" xfId="624" xr:uid="{00000000-0005-0000-0000-00004B040000}"/>
    <cellStyle name="쉼표 [0] 12 31" xfId="625" xr:uid="{00000000-0005-0000-0000-00004C040000}"/>
    <cellStyle name="쉼표 [0] 12 32" xfId="626" xr:uid="{00000000-0005-0000-0000-00004D040000}"/>
    <cellStyle name="쉼표 [0] 12 33" xfId="627" xr:uid="{00000000-0005-0000-0000-00004E040000}"/>
    <cellStyle name="쉼표 [0] 12 34" xfId="628" xr:uid="{00000000-0005-0000-0000-00004F040000}"/>
    <cellStyle name="쉼표 [0] 12 35" xfId="629" xr:uid="{00000000-0005-0000-0000-000050040000}"/>
    <cellStyle name="쉼표 [0] 12 36" xfId="630" xr:uid="{00000000-0005-0000-0000-000051040000}"/>
    <cellStyle name="쉼표 [0] 12 37" xfId="631" xr:uid="{00000000-0005-0000-0000-000052040000}"/>
    <cellStyle name="쉼표 [0] 12 38" xfId="632" xr:uid="{00000000-0005-0000-0000-000053040000}"/>
    <cellStyle name="쉼표 [0] 12 39" xfId="633" xr:uid="{00000000-0005-0000-0000-000054040000}"/>
    <cellStyle name="쉼표 [0] 12 4" xfId="634" xr:uid="{00000000-0005-0000-0000-000055040000}"/>
    <cellStyle name="쉼표 [0] 12 40" xfId="635" xr:uid="{00000000-0005-0000-0000-000056040000}"/>
    <cellStyle name="쉼표 [0] 12 41" xfId="636" xr:uid="{00000000-0005-0000-0000-000057040000}"/>
    <cellStyle name="쉼표 [0] 12 42" xfId="637" xr:uid="{00000000-0005-0000-0000-000058040000}"/>
    <cellStyle name="쉼표 [0] 12 43" xfId="638" xr:uid="{00000000-0005-0000-0000-000059040000}"/>
    <cellStyle name="쉼표 [0] 12 44" xfId="639" xr:uid="{00000000-0005-0000-0000-00005A040000}"/>
    <cellStyle name="쉼표 [0] 12 45" xfId="640" xr:uid="{00000000-0005-0000-0000-00005B040000}"/>
    <cellStyle name="쉼표 [0] 12 46" xfId="641" xr:uid="{00000000-0005-0000-0000-00005C040000}"/>
    <cellStyle name="쉼표 [0] 12 47" xfId="642" xr:uid="{00000000-0005-0000-0000-00005D040000}"/>
    <cellStyle name="쉼표 [0] 12 48" xfId="643" xr:uid="{00000000-0005-0000-0000-00005E040000}"/>
    <cellStyle name="쉼표 [0] 12 49" xfId="644" xr:uid="{00000000-0005-0000-0000-00005F040000}"/>
    <cellStyle name="쉼표 [0] 12 5" xfId="645" xr:uid="{00000000-0005-0000-0000-000060040000}"/>
    <cellStyle name="쉼표 [0] 12 50" xfId="646" xr:uid="{00000000-0005-0000-0000-000061040000}"/>
    <cellStyle name="쉼표 [0] 12 51" xfId="647" xr:uid="{00000000-0005-0000-0000-000062040000}"/>
    <cellStyle name="쉼표 [0] 12 52" xfId="648" xr:uid="{00000000-0005-0000-0000-000063040000}"/>
    <cellStyle name="쉼표 [0] 12 53" xfId="649" xr:uid="{00000000-0005-0000-0000-000064040000}"/>
    <cellStyle name="쉼표 [0] 12 54" xfId="650" xr:uid="{00000000-0005-0000-0000-000065040000}"/>
    <cellStyle name="쉼표 [0] 12 55" xfId="651" xr:uid="{00000000-0005-0000-0000-000066040000}"/>
    <cellStyle name="쉼표 [0] 12 56" xfId="652" xr:uid="{00000000-0005-0000-0000-000067040000}"/>
    <cellStyle name="쉼표 [0] 12 57" xfId="653" xr:uid="{00000000-0005-0000-0000-000068040000}"/>
    <cellStyle name="쉼표 [0] 12 58" xfId="654" xr:uid="{00000000-0005-0000-0000-000069040000}"/>
    <cellStyle name="쉼표 [0] 12 59" xfId="655" xr:uid="{00000000-0005-0000-0000-00006A040000}"/>
    <cellStyle name="쉼표 [0] 12 6" xfId="656" xr:uid="{00000000-0005-0000-0000-00006B040000}"/>
    <cellStyle name="쉼표 [0] 12 60" xfId="657" xr:uid="{00000000-0005-0000-0000-00006C040000}"/>
    <cellStyle name="쉼표 [0] 12 61" xfId="658" xr:uid="{00000000-0005-0000-0000-00006D040000}"/>
    <cellStyle name="쉼표 [0] 12 62" xfId="2555" xr:uid="{00000000-0005-0000-0000-00006E040000}"/>
    <cellStyle name="쉼표 [0] 12 63" xfId="2556" xr:uid="{00000000-0005-0000-0000-00006F040000}"/>
    <cellStyle name="쉼표 [0] 12 64" xfId="2557" xr:uid="{00000000-0005-0000-0000-000070040000}"/>
    <cellStyle name="쉼표 [0] 12 65" xfId="2558" xr:uid="{00000000-0005-0000-0000-000071040000}"/>
    <cellStyle name="쉼표 [0] 12 66" xfId="2559" xr:uid="{00000000-0005-0000-0000-000072040000}"/>
    <cellStyle name="쉼표 [0] 12 67" xfId="2560" xr:uid="{00000000-0005-0000-0000-000073040000}"/>
    <cellStyle name="쉼표 [0] 12 68" xfId="2561" xr:uid="{00000000-0005-0000-0000-000074040000}"/>
    <cellStyle name="쉼표 [0] 12 69" xfId="2562" xr:uid="{00000000-0005-0000-0000-000075040000}"/>
    <cellStyle name="쉼표 [0] 12 7" xfId="659" xr:uid="{00000000-0005-0000-0000-000076040000}"/>
    <cellStyle name="쉼표 [0] 12 70" xfId="2563" xr:uid="{00000000-0005-0000-0000-000077040000}"/>
    <cellStyle name="쉼표 [0] 12 71" xfId="2564" xr:uid="{00000000-0005-0000-0000-000078040000}"/>
    <cellStyle name="쉼표 [0] 12 72" xfId="2565" xr:uid="{00000000-0005-0000-0000-000079040000}"/>
    <cellStyle name="쉼표 [0] 12 73" xfId="2566" xr:uid="{00000000-0005-0000-0000-00007A040000}"/>
    <cellStyle name="쉼표 [0] 12 74" xfId="2567" xr:uid="{00000000-0005-0000-0000-00007B040000}"/>
    <cellStyle name="쉼표 [0] 12 75" xfId="2568" xr:uid="{00000000-0005-0000-0000-00007C040000}"/>
    <cellStyle name="쉼표 [0] 12 76" xfId="2569" xr:uid="{00000000-0005-0000-0000-00007D040000}"/>
    <cellStyle name="쉼표 [0] 12 77" xfId="2570" xr:uid="{00000000-0005-0000-0000-00007E040000}"/>
    <cellStyle name="쉼표 [0] 12 78" xfId="2571" xr:uid="{00000000-0005-0000-0000-00007F040000}"/>
    <cellStyle name="쉼표 [0] 12 79" xfId="2572" xr:uid="{00000000-0005-0000-0000-000080040000}"/>
    <cellStyle name="쉼표 [0] 12 8" xfId="660" xr:uid="{00000000-0005-0000-0000-000081040000}"/>
    <cellStyle name="쉼표 [0] 12 80" xfId="2573" xr:uid="{00000000-0005-0000-0000-000082040000}"/>
    <cellStyle name="쉼표 [0] 12 81" xfId="2574" xr:uid="{00000000-0005-0000-0000-000083040000}"/>
    <cellStyle name="쉼표 [0] 12 82" xfId="2575" xr:uid="{00000000-0005-0000-0000-000084040000}"/>
    <cellStyle name="쉼표 [0] 12 83" xfId="2576" xr:uid="{00000000-0005-0000-0000-000085040000}"/>
    <cellStyle name="쉼표 [0] 12 84" xfId="2577" xr:uid="{00000000-0005-0000-0000-000086040000}"/>
    <cellStyle name="쉼표 [0] 12 85" xfId="2578" xr:uid="{00000000-0005-0000-0000-000087040000}"/>
    <cellStyle name="쉼표 [0] 12 86" xfId="2579" xr:uid="{00000000-0005-0000-0000-000088040000}"/>
    <cellStyle name="쉼표 [0] 12 87" xfId="2580" xr:uid="{00000000-0005-0000-0000-000089040000}"/>
    <cellStyle name="쉼표 [0] 12 88" xfId="2581" xr:uid="{00000000-0005-0000-0000-00008A040000}"/>
    <cellStyle name="쉼표 [0] 12 89" xfId="2582" xr:uid="{00000000-0005-0000-0000-00008B040000}"/>
    <cellStyle name="쉼표 [0] 12 9" xfId="661" xr:uid="{00000000-0005-0000-0000-00008C040000}"/>
    <cellStyle name="쉼표 [0] 12 90" xfId="2583" xr:uid="{00000000-0005-0000-0000-00008D040000}"/>
    <cellStyle name="쉼표 [0] 12 91" xfId="2584" xr:uid="{00000000-0005-0000-0000-00008E040000}"/>
    <cellStyle name="쉼표 [0] 12 92" xfId="2585" xr:uid="{00000000-0005-0000-0000-00008F040000}"/>
    <cellStyle name="쉼표 [0] 12 93" xfId="2586" xr:uid="{00000000-0005-0000-0000-000090040000}"/>
    <cellStyle name="쉼표 [0] 12 94" xfId="2587" xr:uid="{00000000-0005-0000-0000-000091040000}"/>
    <cellStyle name="쉼표 [0] 12 95" xfId="2588" xr:uid="{00000000-0005-0000-0000-000092040000}"/>
    <cellStyle name="쉼표 [0] 12 96" xfId="2589" xr:uid="{00000000-0005-0000-0000-000093040000}"/>
    <cellStyle name="쉼표 [0] 12 97" xfId="2590" xr:uid="{00000000-0005-0000-0000-000094040000}"/>
    <cellStyle name="쉼표 [0] 12 98" xfId="2591" xr:uid="{00000000-0005-0000-0000-000095040000}"/>
    <cellStyle name="쉼표 [0] 12 99" xfId="2592" xr:uid="{00000000-0005-0000-0000-000096040000}"/>
    <cellStyle name="쉼표 [0] 13" xfId="3286" xr:uid="{00000000-0005-0000-0000-000097040000}"/>
    <cellStyle name="쉼표 [0] 13 10" xfId="662" xr:uid="{00000000-0005-0000-0000-000098040000}"/>
    <cellStyle name="쉼표 [0] 13 100" xfId="2593" xr:uid="{00000000-0005-0000-0000-000099040000}"/>
    <cellStyle name="쉼표 [0] 13 101" xfId="3287" xr:uid="{00000000-0005-0000-0000-00009A040000}"/>
    <cellStyle name="쉼표 [0] 13 102" xfId="3288" xr:uid="{00000000-0005-0000-0000-00009B040000}"/>
    <cellStyle name="쉼표 [0] 13 103" xfId="3289" xr:uid="{00000000-0005-0000-0000-00009C040000}"/>
    <cellStyle name="쉼표 [0] 13 104" xfId="3290" xr:uid="{00000000-0005-0000-0000-00009D040000}"/>
    <cellStyle name="쉼표 [0] 13 105" xfId="3291" xr:uid="{00000000-0005-0000-0000-00009E040000}"/>
    <cellStyle name="쉼표 [0] 13 106" xfId="3292" xr:uid="{00000000-0005-0000-0000-00009F040000}"/>
    <cellStyle name="쉼표 [0] 13 107" xfId="3293" xr:uid="{00000000-0005-0000-0000-0000A0040000}"/>
    <cellStyle name="쉼표 [0] 13 108" xfId="3294" xr:uid="{00000000-0005-0000-0000-0000A1040000}"/>
    <cellStyle name="쉼표 [0] 13 109" xfId="3295" xr:uid="{00000000-0005-0000-0000-0000A2040000}"/>
    <cellStyle name="쉼표 [0] 13 11" xfId="663" xr:uid="{00000000-0005-0000-0000-0000A3040000}"/>
    <cellStyle name="쉼표 [0] 13 110" xfId="3296" xr:uid="{00000000-0005-0000-0000-0000A4040000}"/>
    <cellStyle name="쉼표 [0] 13 111" xfId="3297" xr:uid="{00000000-0005-0000-0000-0000A5040000}"/>
    <cellStyle name="쉼표 [0] 13 112" xfId="3298" xr:uid="{00000000-0005-0000-0000-0000A6040000}"/>
    <cellStyle name="쉼표 [0] 13 113" xfId="3299" xr:uid="{00000000-0005-0000-0000-0000A7040000}"/>
    <cellStyle name="쉼표 [0] 13 114" xfId="3300" xr:uid="{00000000-0005-0000-0000-0000A8040000}"/>
    <cellStyle name="쉼표 [0] 13 115" xfId="3301" xr:uid="{00000000-0005-0000-0000-0000A9040000}"/>
    <cellStyle name="쉼표 [0] 13 116" xfId="3302" xr:uid="{00000000-0005-0000-0000-0000AA040000}"/>
    <cellStyle name="쉼표 [0] 13 117" xfId="3303" xr:uid="{00000000-0005-0000-0000-0000AB040000}"/>
    <cellStyle name="쉼표 [0] 13 118" xfId="3304" xr:uid="{00000000-0005-0000-0000-0000AC040000}"/>
    <cellStyle name="쉼표 [0] 13 119" xfId="3305" xr:uid="{00000000-0005-0000-0000-0000AD040000}"/>
    <cellStyle name="쉼표 [0] 13 12" xfId="664" xr:uid="{00000000-0005-0000-0000-0000AE040000}"/>
    <cellStyle name="쉼표 [0] 13 120" xfId="3306" xr:uid="{00000000-0005-0000-0000-0000AF040000}"/>
    <cellStyle name="쉼표 [0] 13 121" xfId="3307" xr:uid="{00000000-0005-0000-0000-0000B0040000}"/>
    <cellStyle name="쉼표 [0] 13 122" xfId="3308" xr:uid="{00000000-0005-0000-0000-0000B1040000}"/>
    <cellStyle name="쉼표 [0] 13 123" xfId="3309" xr:uid="{00000000-0005-0000-0000-0000B2040000}"/>
    <cellStyle name="쉼표 [0] 13 124" xfId="3310" xr:uid="{00000000-0005-0000-0000-0000B3040000}"/>
    <cellStyle name="쉼표 [0] 13 125" xfId="3311" xr:uid="{00000000-0005-0000-0000-0000B4040000}"/>
    <cellStyle name="쉼표 [0] 13 126" xfId="3312" xr:uid="{00000000-0005-0000-0000-0000B5040000}"/>
    <cellStyle name="쉼표 [0] 13 127" xfId="3313" xr:uid="{00000000-0005-0000-0000-0000B6040000}"/>
    <cellStyle name="쉼표 [0] 13 128" xfId="3314" xr:uid="{00000000-0005-0000-0000-0000B7040000}"/>
    <cellStyle name="쉼표 [0] 13 129" xfId="3315" xr:uid="{00000000-0005-0000-0000-0000B8040000}"/>
    <cellStyle name="쉼표 [0] 13 13" xfId="665" xr:uid="{00000000-0005-0000-0000-0000B9040000}"/>
    <cellStyle name="쉼표 [0] 13 130" xfId="3316" xr:uid="{00000000-0005-0000-0000-0000BA040000}"/>
    <cellStyle name="쉼표 [0] 13 131" xfId="3317" xr:uid="{00000000-0005-0000-0000-0000BB040000}"/>
    <cellStyle name="쉼표 [0] 13 132" xfId="3318" xr:uid="{00000000-0005-0000-0000-0000BC040000}"/>
    <cellStyle name="쉼표 [0] 13 133" xfId="3319" xr:uid="{00000000-0005-0000-0000-0000BD040000}"/>
    <cellStyle name="쉼표 [0] 13 134" xfId="3320" xr:uid="{00000000-0005-0000-0000-0000BE040000}"/>
    <cellStyle name="쉼표 [0] 13 135" xfId="3321" xr:uid="{00000000-0005-0000-0000-0000BF040000}"/>
    <cellStyle name="쉼표 [0] 13 136" xfId="3322" xr:uid="{00000000-0005-0000-0000-0000C0040000}"/>
    <cellStyle name="쉼표 [0] 13 137" xfId="3323" xr:uid="{00000000-0005-0000-0000-0000C1040000}"/>
    <cellStyle name="쉼표 [0] 13 138" xfId="3324" xr:uid="{00000000-0005-0000-0000-0000C2040000}"/>
    <cellStyle name="쉼표 [0] 13 139" xfId="3325" xr:uid="{00000000-0005-0000-0000-0000C3040000}"/>
    <cellStyle name="쉼표 [0] 13 14" xfId="666" xr:uid="{00000000-0005-0000-0000-0000C4040000}"/>
    <cellStyle name="쉼표 [0] 13 140" xfId="3326" xr:uid="{00000000-0005-0000-0000-0000C5040000}"/>
    <cellStyle name="쉼표 [0] 13 141" xfId="3327" xr:uid="{00000000-0005-0000-0000-0000C6040000}"/>
    <cellStyle name="쉼표 [0] 13 142" xfId="3328" xr:uid="{00000000-0005-0000-0000-0000C7040000}"/>
    <cellStyle name="쉼표 [0] 13 143" xfId="3329" xr:uid="{00000000-0005-0000-0000-0000C8040000}"/>
    <cellStyle name="쉼표 [0] 13 144" xfId="3330" xr:uid="{00000000-0005-0000-0000-0000C9040000}"/>
    <cellStyle name="쉼표 [0] 13 145" xfId="3331" xr:uid="{00000000-0005-0000-0000-0000CA040000}"/>
    <cellStyle name="쉼표 [0] 13 146" xfId="3332" xr:uid="{00000000-0005-0000-0000-0000CB040000}"/>
    <cellStyle name="쉼표 [0] 13 147" xfId="3333" xr:uid="{00000000-0005-0000-0000-0000CC040000}"/>
    <cellStyle name="쉼표 [0] 13 148" xfId="3334" xr:uid="{00000000-0005-0000-0000-0000CD040000}"/>
    <cellStyle name="쉼표 [0] 13 149" xfId="3335" xr:uid="{00000000-0005-0000-0000-0000CE040000}"/>
    <cellStyle name="쉼표 [0] 13 15" xfId="667" xr:uid="{00000000-0005-0000-0000-0000CF040000}"/>
    <cellStyle name="쉼표 [0] 13 150" xfId="3336" xr:uid="{00000000-0005-0000-0000-0000D0040000}"/>
    <cellStyle name="쉼표 [0] 13 151" xfId="3337" xr:uid="{00000000-0005-0000-0000-0000D1040000}"/>
    <cellStyle name="쉼표 [0] 13 152" xfId="3338" xr:uid="{00000000-0005-0000-0000-0000D2040000}"/>
    <cellStyle name="쉼표 [0] 13 153" xfId="3339" xr:uid="{00000000-0005-0000-0000-0000D3040000}"/>
    <cellStyle name="쉼표 [0] 13 154" xfId="3340" xr:uid="{00000000-0005-0000-0000-0000D4040000}"/>
    <cellStyle name="쉼표 [0] 13 16" xfId="668" xr:uid="{00000000-0005-0000-0000-0000D5040000}"/>
    <cellStyle name="쉼표 [0] 13 17" xfId="669" xr:uid="{00000000-0005-0000-0000-0000D6040000}"/>
    <cellStyle name="쉼표 [0] 13 18" xfId="670" xr:uid="{00000000-0005-0000-0000-0000D7040000}"/>
    <cellStyle name="쉼표 [0] 13 19" xfId="671" xr:uid="{00000000-0005-0000-0000-0000D8040000}"/>
    <cellStyle name="쉼표 [0] 13 2" xfId="672" xr:uid="{00000000-0005-0000-0000-0000D9040000}"/>
    <cellStyle name="쉼표 [0] 13 20" xfId="673" xr:uid="{00000000-0005-0000-0000-0000DA040000}"/>
    <cellStyle name="쉼표 [0] 13 21" xfId="674" xr:uid="{00000000-0005-0000-0000-0000DB040000}"/>
    <cellStyle name="쉼표 [0] 13 22" xfId="675" xr:uid="{00000000-0005-0000-0000-0000DC040000}"/>
    <cellStyle name="쉼표 [0] 13 23" xfId="676" xr:uid="{00000000-0005-0000-0000-0000DD040000}"/>
    <cellStyle name="쉼표 [0] 13 24" xfId="677" xr:uid="{00000000-0005-0000-0000-0000DE040000}"/>
    <cellStyle name="쉼표 [0] 13 25" xfId="678" xr:uid="{00000000-0005-0000-0000-0000DF040000}"/>
    <cellStyle name="쉼표 [0] 13 26" xfId="679" xr:uid="{00000000-0005-0000-0000-0000E0040000}"/>
    <cellStyle name="쉼표 [0] 13 27" xfId="680" xr:uid="{00000000-0005-0000-0000-0000E1040000}"/>
    <cellStyle name="쉼표 [0] 13 28" xfId="681" xr:uid="{00000000-0005-0000-0000-0000E2040000}"/>
    <cellStyle name="쉼표 [0] 13 29" xfId="682" xr:uid="{00000000-0005-0000-0000-0000E3040000}"/>
    <cellStyle name="쉼표 [0] 13 3" xfId="683" xr:uid="{00000000-0005-0000-0000-0000E4040000}"/>
    <cellStyle name="쉼표 [0] 13 30" xfId="684" xr:uid="{00000000-0005-0000-0000-0000E5040000}"/>
    <cellStyle name="쉼표 [0] 13 31" xfId="685" xr:uid="{00000000-0005-0000-0000-0000E6040000}"/>
    <cellStyle name="쉼표 [0] 13 32" xfId="686" xr:uid="{00000000-0005-0000-0000-0000E7040000}"/>
    <cellStyle name="쉼표 [0] 13 33" xfId="687" xr:uid="{00000000-0005-0000-0000-0000E8040000}"/>
    <cellStyle name="쉼표 [0] 13 34" xfId="688" xr:uid="{00000000-0005-0000-0000-0000E9040000}"/>
    <cellStyle name="쉼표 [0] 13 35" xfId="689" xr:uid="{00000000-0005-0000-0000-0000EA040000}"/>
    <cellStyle name="쉼표 [0] 13 36" xfId="690" xr:uid="{00000000-0005-0000-0000-0000EB040000}"/>
    <cellStyle name="쉼표 [0] 13 37" xfId="691" xr:uid="{00000000-0005-0000-0000-0000EC040000}"/>
    <cellStyle name="쉼표 [0] 13 38" xfId="692" xr:uid="{00000000-0005-0000-0000-0000ED040000}"/>
    <cellStyle name="쉼표 [0] 13 39" xfId="693" xr:uid="{00000000-0005-0000-0000-0000EE040000}"/>
    <cellStyle name="쉼표 [0] 13 4" xfId="694" xr:uid="{00000000-0005-0000-0000-0000EF040000}"/>
    <cellStyle name="쉼표 [0] 13 40" xfId="695" xr:uid="{00000000-0005-0000-0000-0000F0040000}"/>
    <cellStyle name="쉼표 [0] 13 41" xfId="696" xr:uid="{00000000-0005-0000-0000-0000F1040000}"/>
    <cellStyle name="쉼표 [0] 13 42" xfId="697" xr:uid="{00000000-0005-0000-0000-0000F2040000}"/>
    <cellStyle name="쉼표 [0] 13 43" xfId="698" xr:uid="{00000000-0005-0000-0000-0000F3040000}"/>
    <cellStyle name="쉼표 [0] 13 44" xfId="699" xr:uid="{00000000-0005-0000-0000-0000F4040000}"/>
    <cellStyle name="쉼표 [0] 13 45" xfId="700" xr:uid="{00000000-0005-0000-0000-0000F5040000}"/>
    <cellStyle name="쉼표 [0] 13 46" xfId="701" xr:uid="{00000000-0005-0000-0000-0000F6040000}"/>
    <cellStyle name="쉼표 [0] 13 47" xfId="702" xr:uid="{00000000-0005-0000-0000-0000F7040000}"/>
    <cellStyle name="쉼표 [0] 13 48" xfId="703" xr:uid="{00000000-0005-0000-0000-0000F8040000}"/>
    <cellStyle name="쉼표 [0] 13 49" xfId="704" xr:uid="{00000000-0005-0000-0000-0000F9040000}"/>
    <cellStyle name="쉼표 [0] 13 5" xfId="705" xr:uid="{00000000-0005-0000-0000-0000FA040000}"/>
    <cellStyle name="쉼표 [0] 13 50" xfId="706" xr:uid="{00000000-0005-0000-0000-0000FB040000}"/>
    <cellStyle name="쉼표 [0] 13 51" xfId="707" xr:uid="{00000000-0005-0000-0000-0000FC040000}"/>
    <cellStyle name="쉼표 [0] 13 52" xfId="708" xr:uid="{00000000-0005-0000-0000-0000FD040000}"/>
    <cellStyle name="쉼표 [0] 13 53" xfId="709" xr:uid="{00000000-0005-0000-0000-0000FE040000}"/>
    <cellStyle name="쉼표 [0] 13 54" xfId="710" xr:uid="{00000000-0005-0000-0000-0000FF040000}"/>
    <cellStyle name="쉼표 [0] 13 55" xfId="711" xr:uid="{00000000-0005-0000-0000-000000050000}"/>
    <cellStyle name="쉼표 [0] 13 56" xfId="712" xr:uid="{00000000-0005-0000-0000-000001050000}"/>
    <cellStyle name="쉼표 [0] 13 57" xfId="713" xr:uid="{00000000-0005-0000-0000-000002050000}"/>
    <cellStyle name="쉼표 [0] 13 58" xfId="714" xr:uid="{00000000-0005-0000-0000-000003050000}"/>
    <cellStyle name="쉼표 [0] 13 59" xfId="715" xr:uid="{00000000-0005-0000-0000-000004050000}"/>
    <cellStyle name="쉼표 [0] 13 6" xfId="716" xr:uid="{00000000-0005-0000-0000-000005050000}"/>
    <cellStyle name="쉼표 [0] 13 60" xfId="717" xr:uid="{00000000-0005-0000-0000-000006050000}"/>
    <cellStyle name="쉼표 [0] 13 61" xfId="718" xr:uid="{00000000-0005-0000-0000-000007050000}"/>
    <cellStyle name="쉼표 [0] 13 62" xfId="2594" xr:uid="{00000000-0005-0000-0000-000008050000}"/>
    <cellStyle name="쉼표 [0] 13 63" xfId="2595" xr:uid="{00000000-0005-0000-0000-000009050000}"/>
    <cellStyle name="쉼표 [0] 13 64" xfId="2596" xr:uid="{00000000-0005-0000-0000-00000A050000}"/>
    <cellStyle name="쉼표 [0] 13 65" xfId="2597" xr:uid="{00000000-0005-0000-0000-00000B050000}"/>
    <cellStyle name="쉼표 [0] 13 66" xfId="2598" xr:uid="{00000000-0005-0000-0000-00000C050000}"/>
    <cellStyle name="쉼표 [0] 13 67" xfId="2599" xr:uid="{00000000-0005-0000-0000-00000D050000}"/>
    <cellStyle name="쉼표 [0] 13 68" xfId="2600" xr:uid="{00000000-0005-0000-0000-00000E050000}"/>
    <cellStyle name="쉼표 [0] 13 69" xfId="2601" xr:uid="{00000000-0005-0000-0000-00000F050000}"/>
    <cellStyle name="쉼표 [0] 13 7" xfId="719" xr:uid="{00000000-0005-0000-0000-000010050000}"/>
    <cellStyle name="쉼표 [0] 13 70" xfId="2602" xr:uid="{00000000-0005-0000-0000-000011050000}"/>
    <cellStyle name="쉼표 [0] 13 71" xfId="2603" xr:uid="{00000000-0005-0000-0000-000012050000}"/>
    <cellStyle name="쉼표 [0] 13 72" xfId="2604" xr:uid="{00000000-0005-0000-0000-000013050000}"/>
    <cellStyle name="쉼표 [0] 13 73" xfId="2605" xr:uid="{00000000-0005-0000-0000-000014050000}"/>
    <cellStyle name="쉼표 [0] 13 74" xfId="2606" xr:uid="{00000000-0005-0000-0000-000015050000}"/>
    <cellStyle name="쉼표 [0] 13 75" xfId="2607" xr:uid="{00000000-0005-0000-0000-000016050000}"/>
    <cellStyle name="쉼표 [0] 13 76" xfId="2608" xr:uid="{00000000-0005-0000-0000-000017050000}"/>
    <cellStyle name="쉼표 [0] 13 77" xfId="2609" xr:uid="{00000000-0005-0000-0000-000018050000}"/>
    <cellStyle name="쉼표 [0] 13 78" xfId="2610" xr:uid="{00000000-0005-0000-0000-000019050000}"/>
    <cellStyle name="쉼표 [0] 13 79" xfId="2611" xr:uid="{00000000-0005-0000-0000-00001A050000}"/>
    <cellStyle name="쉼표 [0] 13 8" xfId="720" xr:uid="{00000000-0005-0000-0000-00001B050000}"/>
    <cellStyle name="쉼표 [0] 13 80" xfId="2612" xr:uid="{00000000-0005-0000-0000-00001C050000}"/>
    <cellStyle name="쉼표 [0] 13 81" xfId="2613" xr:uid="{00000000-0005-0000-0000-00001D050000}"/>
    <cellStyle name="쉼표 [0] 13 82" xfId="2614" xr:uid="{00000000-0005-0000-0000-00001E050000}"/>
    <cellStyle name="쉼표 [0] 13 83" xfId="2615" xr:uid="{00000000-0005-0000-0000-00001F050000}"/>
    <cellStyle name="쉼표 [0] 13 84" xfId="2616" xr:uid="{00000000-0005-0000-0000-000020050000}"/>
    <cellStyle name="쉼표 [0] 13 85" xfId="2617" xr:uid="{00000000-0005-0000-0000-000021050000}"/>
    <cellStyle name="쉼표 [0] 13 86" xfId="2618" xr:uid="{00000000-0005-0000-0000-000022050000}"/>
    <cellStyle name="쉼표 [0] 13 87" xfId="2619" xr:uid="{00000000-0005-0000-0000-000023050000}"/>
    <cellStyle name="쉼표 [0] 13 88" xfId="2620" xr:uid="{00000000-0005-0000-0000-000024050000}"/>
    <cellStyle name="쉼표 [0] 13 89" xfId="2621" xr:uid="{00000000-0005-0000-0000-000025050000}"/>
    <cellStyle name="쉼표 [0] 13 9" xfId="721" xr:uid="{00000000-0005-0000-0000-000026050000}"/>
    <cellStyle name="쉼표 [0] 13 90" xfId="2622" xr:uid="{00000000-0005-0000-0000-000027050000}"/>
    <cellStyle name="쉼표 [0] 13 91" xfId="2623" xr:uid="{00000000-0005-0000-0000-000028050000}"/>
    <cellStyle name="쉼표 [0] 13 92" xfId="2624" xr:uid="{00000000-0005-0000-0000-000029050000}"/>
    <cellStyle name="쉼표 [0] 13 93" xfId="2625" xr:uid="{00000000-0005-0000-0000-00002A050000}"/>
    <cellStyle name="쉼표 [0] 13 94" xfId="2626" xr:uid="{00000000-0005-0000-0000-00002B050000}"/>
    <cellStyle name="쉼표 [0] 13 95" xfId="2627" xr:uid="{00000000-0005-0000-0000-00002C050000}"/>
    <cellStyle name="쉼표 [0] 13 96" xfId="2628" xr:uid="{00000000-0005-0000-0000-00002D050000}"/>
    <cellStyle name="쉼표 [0] 13 97" xfId="2629" xr:uid="{00000000-0005-0000-0000-00002E050000}"/>
    <cellStyle name="쉼표 [0] 13 98" xfId="2630" xr:uid="{00000000-0005-0000-0000-00002F050000}"/>
    <cellStyle name="쉼표 [0] 13 99" xfId="2631" xr:uid="{00000000-0005-0000-0000-000030050000}"/>
    <cellStyle name="쉼표 [0] 14 10" xfId="722" xr:uid="{00000000-0005-0000-0000-000031050000}"/>
    <cellStyle name="쉼표 [0] 14 11" xfId="723" xr:uid="{00000000-0005-0000-0000-000032050000}"/>
    <cellStyle name="쉼표 [0] 14 12" xfId="724" xr:uid="{00000000-0005-0000-0000-000033050000}"/>
    <cellStyle name="쉼표 [0] 14 13" xfId="725" xr:uid="{00000000-0005-0000-0000-000034050000}"/>
    <cellStyle name="쉼표 [0] 14 14" xfId="726" xr:uid="{00000000-0005-0000-0000-000035050000}"/>
    <cellStyle name="쉼표 [0] 14 15" xfId="727" xr:uid="{00000000-0005-0000-0000-000036050000}"/>
    <cellStyle name="쉼표 [0] 14 16" xfId="728" xr:uid="{00000000-0005-0000-0000-000037050000}"/>
    <cellStyle name="쉼표 [0] 14 17" xfId="729" xr:uid="{00000000-0005-0000-0000-000038050000}"/>
    <cellStyle name="쉼표 [0] 14 18" xfId="730" xr:uid="{00000000-0005-0000-0000-000039050000}"/>
    <cellStyle name="쉼표 [0] 14 19" xfId="731" xr:uid="{00000000-0005-0000-0000-00003A050000}"/>
    <cellStyle name="쉼표 [0] 14 2" xfId="732" xr:uid="{00000000-0005-0000-0000-00003B050000}"/>
    <cellStyle name="쉼표 [0] 14 20" xfId="733" xr:uid="{00000000-0005-0000-0000-00003C050000}"/>
    <cellStyle name="쉼표 [0] 14 21" xfId="734" xr:uid="{00000000-0005-0000-0000-00003D050000}"/>
    <cellStyle name="쉼표 [0] 14 22" xfId="735" xr:uid="{00000000-0005-0000-0000-00003E050000}"/>
    <cellStyle name="쉼표 [0] 14 23" xfId="736" xr:uid="{00000000-0005-0000-0000-00003F050000}"/>
    <cellStyle name="쉼표 [0] 14 24" xfId="737" xr:uid="{00000000-0005-0000-0000-000040050000}"/>
    <cellStyle name="쉼표 [0] 14 25" xfId="738" xr:uid="{00000000-0005-0000-0000-000041050000}"/>
    <cellStyle name="쉼표 [0] 14 26" xfId="739" xr:uid="{00000000-0005-0000-0000-000042050000}"/>
    <cellStyle name="쉼표 [0] 14 27" xfId="740" xr:uid="{00000000-0005-0000-0000-000043050000}"/>
    <cellStyle name="쉼표 [0] 14 28" xfId="741" xr:uid="{00000000-0005-0000-0000-000044050000}"/>
    <cellStyle name="쉼표 [0] 14 29" xfId="742" xr:uid="{00000000-0005-0000-0000-000045050000}"/>
    <cellStyle name="쉼표 [0] 14 3" xfId="743" xr:uid="{00000000-0005-0000-0000-000046050000}"/>
    <cellStyle name="쉼표 [0] 14 30" xfId="744" xr:uid="{00000000-0005-0000-0000-000047050000}"/>
    <cellStyle name="쉼표 [0] 14 31" xfId="745" xr:uid="{00000000-0005-0000-0000-000048050000}"/>
    <cellStyle name="쉼표 [0] 14 32" xfId="746" xr:uid="{00000000-0005-0000-0000-000049050000}"/>
    <cellStyle name="쉼표 [0] 14 33" xfId="747" xr:uid="{00000000-0005-0000-0000-00004A050000}"/>
    <cellStyle name="쉼표 [0] 14 34" xfId="748" xr:uid="{00000000-0005-0000-0000-00004B050000}"/>
    <cellStyle name="쉼표 [0] 14 35" xfId="749" xr:uid="{00000000-0005-0000-0000-00004C050000}"/>
    <cellStyle name="쉼표 [0] 14 36" xfId="750" xr:uid="{00000000-0005-0000-0000-00004D050000}"/>
    <cellStyle name="쉼표 [0] 14 37" xfId="751" xr:uid="{00000000-0005-0000-0000-00004E050000}"/>
    <cellStyle name="쉼표 [0] 14 38" xfId="752" xr:uid="{00000000-0005-0000-0000-00004F050000}"/>
    <cellStyle name="쉼표 [0] 14 39" xfId="753" xr:uid="{00000000-0005-0000-0000-000050050000}"/>
    <cellStyle name="쉼표 [0] 14 4" xfId="754" xr:uid="{00000000-0005-0000-0000-000051050000}"/>
    <cellStyle name="쉼표 [0] 14 40" xfId="755" xr:uid="{00000000-0005-0000-0000-000052050000}"/>
    <cellStyle name="쉼표 [0] 14 41" xfId="756" xr:uid="{00000000-0005-0000-0000-000053050000}"/>
    <cellStyle name="쉼표 [0] 14 42" xfId="757" xr:uid="{00000000-0005-0000-0000-000054050000}"/>
    <cellStyle name="쉼표 [0] 14 43" xfId="758" xr:uid="{00000000-0005-0000-0000-000055050000}"/>
    <cellStyle name="쉼표 [0] 14 44" xfId="759" xr:uid="{00000000-0005-0000-0000-000056050000}"/>
    <cellStyle name="쉼표 [0] 14 45" xfId="760" xr:uid="{00000000-0005-0000-0000-000057050000}"/>
    <cellStyle name="쉼표 [0] 14 46" xfId="761" xr:uid="{00000000-0005-0000-0000-000058050000}"/>
    <cellStyle name="쉼표 [0] 14 47" xfId="762" xr:uid="{00000000-0005-0000-0000-000059050000}"/>
    <cellStyle name="쉼표 [0] 14 48" xfId="763" xr:uid="{00000000-0005-0000-0000-00005A050000}"/>
    <cellStyle name="쉼표 [0] 14 49" xfId="764" xr:uid="{00000000-0005-0000-0000-00005B050000}"/>
    <cellStyle name="쉼표 [0] 14 5" xfId="765" xr:uid="{00000000-0005-0000-0000-00005C050000}"/>
    <cellStyle name="쉼표 [0] 14 50" xfId="766" xr:uid="{00000000-0005-0000-0000-00005D050000}"/>
    <cellStyle name="쉼표 [0] 14 51" xfId="767" xr:uid="{00000000-0005-0000-0000-00005E050000}"/>
    <cellStyle name="쉼표 [0] 14 52" xfId="768" xr:uid="{00000000-0005-0000-0000-00005F050000}"/>
    <cellStyle name="쉼표 [0] 14 6" xfId="769" xr:uid="{00000000-0005-0000-0000-000060050000}"/>
    <cellStyle name="쉼표 [0] 14 7" xfId="770" xr:uid="{00000000-0005-0000-0000-000061050000}"/>
    <cellStyle name="쉼표 [0] 14 8" xfId="771" xr:uid="{00000000-0005-0000-0000-000062050000}"/>
    <cellStyle name="쉼표 [0] 14 9" xfId="772" xr:uid="{00000000-0005-0000-0000-000063050000}"/>
    <cellStyle name="쉼표 [0] 15 10" xfId="773" xr:uid="{00000000-0005-0000-0000-000064050000}"/>
    <cellStyle name="쉼표 [0] 15 11" xfId="774" xr:uid="{00000000-0005-0000-0000-000065050000}"/>
    <cellStyle name="쉼표 [0] 15 12" xfId="775" xr:uid="{00000000-0005-0000-0000-000066050000}"/>
    <cellStyle name="쉼표 [0] 15 13" xfId="776" xr:uid="{00000000-0005-0000-0000-000067050000}"/>
    <cellStyle name="쉼표 [0] 15 14" xfId="777" xr:uid="{00000000-0005-0000-0000-000068050000}"/>
    <cellStyle name="쉼표 [0] 15 15" xfId="778" xr:uid="{00000000-0005-0000-0000-000069050000}"/>
    <cellStyle name="쉼표 [0] 15 16" xfId="779" xr:uid="{00000000-0005-0000-0000-00006A050000}"/>
    <cellStyle name="쉼표 [0] 15 17" xfId="780" xr:uid="{00000000-0005-0000-0000-00006B050000}"/>
    <cellStyle name="쉼표 [0] 15 18" xfId="781" xr:uid="{00000000-0005-0000-0000-00006C050000}"/>
    <cellStyle name="쉼표 [0] 15 19" xfId="782" xr:uid="{00000000-0005-0000-0000-00006D050000}"/>
    <cellStyle name="쉼표 [0] 15 2" xfId="783" xr:uid="{00000000-0005-0000-0000-00006E050000}"/>
    <cellStyle name="쉼표 [0] 15 20" xfId="784" xr:uid="{00000000-0005-0000-0000-00006F050000}"/>
    <cellStyle name="쉼표 [0] 15 21" xfId="785" xr:uid="{00000000-0005-0000-0000-000070050000}"/>
    <cellStyle name="쉼표 [0] 15 22" xfId="786" xr:uid="{00000000-0005-0000-0000-000071050000}"/>
    <cellStyle name="쉼표 [0] 15 23" xfId="787" xr:uid="{00000000-0005-0000-0000-000072050000}"/>
    <cellStyle name="쉼표 [0] 15 24" xfId="788" xr:uid="{00000000-0005-0000-0000-000073050000}"/>
    <cellStyle name="쉼표 [0] 15 25" xfId="789" xr:uid="{00000000-0005-0000-0000-000074050000}"/>
    <cellStyle name="쉼표 [0] 15 26" xfId="790" xr:uid="{00000000-0005-0000-0000-000075050000}"/>
    <cellStyle name="쉼표 [0] 15 27" xfId="791" xr:uid="{00000000-0005-0000-0000-000076050000}"/>
    <cellStyle name="쉼표 [0] 15 28" xfId="792" xr:uid="{00000000-0005-0000-0000-000077050000}"/>
    <cellStyle name="쉼표 [0] 15 29" xfId="793" xr:uid="{00000000-0005-0000-0000-000078050000}"/>
    <cellStyle name="쉼표 [0] 15 3" xfId="794" xr:uid="{00000000-0005-0000-0000-000079050000}"/>
    <cellStyle name="쉼표 [0] 15 30" xfId="795" xr:uid="{00000000-0005-0000-0000-00007A050000}"/>
    <cellStyle name="쉼표 [0] 15 31" xfId="796" xr:uid="{00000000-0005-0000-0000-00007B050000}"/>
    <cellStyle name="쉼표 [0] 15 32" xfId="797" xr:uid="{00000000-0005-0000-0000-00007C050000}"/>
    <cellStyle name="쉼표 [0] 15 33" xfId="798" xr:uid="{00000000-0005-0000-0000-00007D050000}"/>
    <cellStyle name="쉼표 [0] 15 34" xfId="799" xr:uid="{00000000-0005-0000-0000-00007E050000}"/>
    <cellStyle name="쉼표 [0] 15 35" xfId="800" xr:uid="{00000000-0005-0000-0000-00007F050000}"/>
    <cellStyle name="쉼표 [0] 15 36" xfId="801" xr:uid="{00000000-0005-0000-0000-000080050000}"/>
    <cellStyle name="쉼표 [0] 15 37" xfId="802" xr:uid="{00000000-0005-0000-0000-000081050000}"/>
    <cellStyle name="쉼표 [0] 15 38" xfId="803" xr:uid="{00000000-0005-0000-0000-000082050000}"/>
    <cellStyle name="쉼표 [0] 15 39" xfId="804" xr:uid="{00000000-0005-0000-0000-000083050000}"/>
    <cellStyle name="쉼표 [0] 15 4" xfId="805" xr:uid="{00000000-0005-0000-0000-000084050000}"/>
    <cellStyle name="쉼표 [0] 15 40" xfId="806" xr:uid="{00000000-0005-0000-0000-000085050000}"/>
    <cellStyle name="쉼표 [0] 15 41" xfId="807" xr:uid="{00000000-0005-0000-0000-000086050000}"/>
    <cellStyle name="쉼표 [0] 15 42" xfId="808" xr:uid="{00000000-0005-0000-0000-000087050000}"/>
    <cellStyle name="쉼표 [0] 15 43" xfId="809" xr:uid="{00000000-0005-0000-0000-000088050000}"/>
    <cellStyle name="쉼표 [0] 15 44" xfId="810" xr:uid="{00000000-0005-0000-0000-000089050000}"/>
    <cellStyle name="쉼표 [0] 15 45" xfId="811" xr:uid="{00000000-0005-0000-0000-00008A050000}"/>
    <cellStyle name="쉼표 [0] 15 46" xfId="812" xr:uid="{00000000-0005-0000-0000-00008B050000}"/>
    <cellStyle name="쉼표 [0] 15 47" xfId="813" xr:uid="{00000000-0005-0000-0000-00008C050000}"/>
    <cellStyle name="쉼표 [0] 15 48" xfId="814" xr:uid="{00000000-0005-0000-0000-00008D050000}"/>
    <cellStyle name="쉼표 [0] 15 49" xfId="815" xr:uid="{00000000-0005-0000-0000-00008E050000}"/>
    <cellStyle name="쉼표 [0] 15 5" xfId="816" xr:uid="{00000000-0005-0000-0000-00008F050000}"/>
    <cellStyle name="쉼표 [0] 15 50" xfId="817" xr:uid="{00000000-0005-0000-0000-000090050000}"/>
    <cellStyle name="쉼표 [0] 15 51" xfId="818" xr:uid="{00000000-0005-0000-0000-000091050000}"/>
    <cellStyle name="쉼표 [0] 15 52" xfId="819" xr:uid="{00000000-0005-0000-0000-000092050000}"/>
    <cellStyle name="쉼표 [0] 15 6" xfId="820" xr:uid="{00000000-0005-0000-0000-000093050000}"/>
    <cellStyle name="쉼표 [0] 15 7" xfId="821" xr:uid="{00000000-0005-0000-0000-000094050000}"/>
    <cellStyle name="쉼표 [0] 15 8" xfId="822" xr:uid="{00000000-0005-0000-0000-000095050000}"/>
    <cellStyle name="쉼표 [0] 15 9" xfId="823" xr:uid="{00000000-0005-0000-0000-000096050000}"/>
    <cellStyle name="쉼표 [0] 16 10" xfId="824" xr:uid="{00000000-0005-0000-0000-000097050000}"/>
    <cellStyle name="쉼표 [0] 16 11" xfId="825" xr:uid="{00000000-0005-0000-0000-000098050000}"/>
    <cellStyle name="쉼표 [0] 16 12" xfId="826" xr:uid="{00000000-0005-0000-0000-000099050000}"/>
    <cellStyle name="쉼표 [0] 16 13" xfId="827" xr:uid="{00000000-0005-0000-0000-00009A050000}"/>
    <cellStyle name="쉼표 [0] 16 14" xfId="828" xr:uid="{00000000-0005-0000-0000-00009B050000}"/>
    <cellStyle name="쉼표 [0] 16 15" xfId="829" xr:uid="{00000000-0005-0000-0000-00009C050000}"/>
    <cellStyle name="쉼표 [0] 16 16" xfId="830" xr:uid="{00000000-0005-0000-0000-00009D050000}"/>
    <cellStyle name="쉼표 [0] 16 17" xfId="831" xr:uid="{00000000-0005-0000-0000-00009E050000}"/>
    <cellStyle name="쉼표 [0] 16 18" xfId="832" xr:uid="{00000000-0005-0000-0000-00009F050000}"/>
    <cellStyle name="쉼표 [0] 16 19" xfId="833" xr:uid="{00000000-0005-0000-0000-0000A0050000}"/>
    <cellStyle name="쉼표 [0] 16 2" xfId="834" xr:uid="{00000000-0005-0000-0000-0000A1050000}"/>
    <cellStyle name="쉼표 [0] 16 20" xfId="835" xr:uid="{00000000-0005-0000-0000-0000A2050000}"/>
    <cellStyle name="쉼표 [0] 16 21" xfId="836" xr:uid="{00000000-0005-0000-0000-0000A3050000}"/>
    <cellStyle name="쉼표 [0] 16 22" xfId="837" xr:uid="{00000000-0005-0000-0000-0000A4050000}"/>
    <cellStyle name="쉼표 [0] 16 23" xfId="838" xr:uid="{00000000-0005-0000-0000-0000A5050000}"/>
    <cellStyle name="쉼표 [0] 16 24" xfId="839" xr:uid="{00000000-0005-0000-0000-0000A6050000}"/>
    <cellStyle name="쉼표 [0] 16 25" xfId="840" xr:uid="{00000000-0005-0000-0000-0000A7050000}"/>
    <cellStyle name="쉼표 [0] 16 26" xfId="841" xr:uid="{00000000-0005-0000-0000-0000A8050000}"/>
    <cellStyle name="쉼표 [0] 16 27" xfId="842" xr:uid="{00000000-0005-0000-0000-0000A9050000}"/>
    <cellStyle name="쉼표 [0] 16 28" xfId="843" xr:uid="{00000000-0005-0000-0000-0000AA050000}"/>
    <cellStyle name="쉼표 [0] 16 29" xfId="844" xr:uid="{00000000-0005-0000-0000-0000AB050000}"/>
    <cellStyle name="쉼표 [0] 16 3" xfId="845" xr:uid="{00000000-0005-0000-0000-0000AC050000}"/>
    <cellStyle name="쉼표 [0] 16 30" xfId="846" xr:uid="{00000000-0005-0000-0000-0000AD050000}"/>
    <cellStyle name="쉼표 [0] 16 31" xfId="847" xr:uid="{00000000-0005-0000-0000-0000AE050000}"/>
    <cellStyle name="쉼표 [0] 16 32" xfId="848" xr:uid="{00000000-0005-0000-0000-0000AF050000}"/>
    <cellStyle name="쉼표 [0] 16 33" xfId="849" xr:uid="{00000000-0005-0000-0000-0000B0050000}"/>
    <cellStyle name="쉼표 [0] 16 34" xfId="850" xr:uid="{00000000-0005-0000-0000-0000B1050000}"/>
    <cellStyle name="쉼표 [0] 16 35" xfId="851" xr:uid="{00000000-0005-0000-0000-0000B2050000}"/>
    <cellStyle name="쉼표 [0] 16 36" xfId="852" xr:uid="{00000000-0005-0000-0000-0000B3050000}"/>
    <cellStyle name="쉼표 [0] 16 37" xfId="853" xr:uid="{00000000-0005-0000-0000-0000B4050000}"/>
    <cellStyle name="쉼표 [0] 16 38" xfId="854" xr:uid="{00000000-0005-0000-0000-0000B5050000}"/>
    <cellStyle name="쉼표 [0] 16 39" xfId="855" xr:uid="{00000000-0005-0000-0000-0000B6050000}"/>
    <cellStyle name="쉼표 [0] 16 4" xfId="856" xr:uid="{00000000-0005-0000-0000-0000B7050000}"/>
    <cellStyle name="쉼표 [0] 16 40" xfId="857" xr:uid="{00000000-0005-0000-0000-0000B8050000}"/>
    <cellStyle name="쉼표 [0] 16 41" xfId="858" xr:uid="{00000000-0005-0000-0000-0000B9050000}"/>
    <cellStyle name="쉼표 [0] 16 42" xfId="859" xr:uid="{00000000-0005-0000-0000-0000BA050000}"/>
    <cellStyle name="쉼표 [0] 16 43" xfId="860" xr:uid="{00000000-0005-0000-0000-0000BB050000}"/>
    <cellStyle name="쉼표 [0] 16 44" xfId="861" xr:uid="{00000000-0005-0000-0000-0000BC050000}"/>
    <cellStyle name="쉼표 [0] 16 45" xfId="862" xr:uid="{00000000-0005-0000-0000-0000BD050000}"/>
    <cellStyle name="쉼표 [0] 16 46" xfId="863" xr:uid="{00000000-0005-0000-0000-0000BE050000}"/>
    <cellStyle name="쉼표 [0] 16 47" xfId="864" xr:uid="{00000000-0005-0000-0000-0000BF050000}"/>
    <cellStyle name="쉼표 [0] 16 48" xfId="865" xr:uid="{00000000-0005-0000-0000-0000C0050000}"/>
    <cellStyle name="쉼표 [0] 16 49" xfId="866" xr:uid="{00000000-0005-0000-0000-0000C1050000}"/>
    <cellStyle name="쉼표 [0] 16 5" xfId="867" xr:uid="{00000000-0005-0000-0000-0000C2050000}"/>
    <cellStyle name="쉼표 [0] 16 50" xfId="868" xr:uid="{00000000-0005-0000-0000-0000C3050000}"/>
    <cellStyle name="쉼표 [0] 16 51" xfId="869" xr:uid="{00000000-0005-0000-0000-0000C4050000}"/>
    <cellStyle name="쉼표 [0] 16 52" xfId="870" xr:uid="{00000000-0005-0000-0000-0000C5050000}"/>
    <cellStyle name="쉼표 [0] 16 6" xfId="871" xr:uid="{00000000-0005-0000-0000-0000C6050000}"/>
    <cellStyle name="쉼표 [0] 16 7" xfId="872" xr:uid="{00000000-0005-0000-0000-0000C7050000}"/>
    <cellStyle name="쉼표 [0] 16 8" xfId="873" xr:uid="{00000000-0005-0000-0000-0000C8050000}"/>
    <cellStyle name="쉼표 [0] 16 9" xfId="874" xr:uid="{00000000-0005-0000-0000-0000C9050000}"/>
    <cellStyle name="쉼표 [0] 17" xfId="3341" xr:uid="{00000000-0005-0000-0000-0000CA050000}"/>
    <cellStyle name="쉼표 [0] 17 10" xfId="875" xr:uid="{00000000-0005-0000-0000-0000CB050000}"/>
    <cellStyle name="쉼표 [0] 17 100" xfId="3342" xr:uid="{00000000-0005-0000-0000-0000CC050000}"/>
    <cellStyle name="쉼표 [0] 17 101" xfId="3343" xr:uid="{00000000-0005-0000-0000-0000CD050000}"/>
    <cellStyle name="쉼표 [0] 17 102" xfId="3344" xr:uid="{00000000-0005-0000-0000-0000CE050000}"/>
    <cellStyle name="쉼표 [0] 17 103" xfId="3345" xr:uid="{00000000-0005-0000-0000-0000CF050000}"/>
    <cellStyle name="쉼표 [0] 17 104" xfId="3346" xr:uid="{00000000-0005-0000-0000-0000D0050000}"/>
    <cellStyle name="쉼표 [0] 17 105" xfId="3347" xr:uid="{00000000-0005-0000-0000-0000D1050000}"/>
    <cellStyle name="쉼표 [0] 17 106" xfId="3348" xr:uid="{00000000-0005-0000-0000-0000D2050000}"/>
    <cellStyle name="쉼표 [0] 17 11" xfId="876" xr:uid="{00000000-0005-0000-0000-0000D3050000}"/>
    <cellStyle name="쉼표 [0] 17 12" xfId="877" xr:uid="{00000000-0005-0000-0000-0000D4050000}"/>
    <cellStyle name="쉼표 [0] 17 13" xfId="878" xr:uid="{00000000-0005-0000-0000-0000D5050000}"/>
    <cellStyle name="쉼표 [0] 17 14" xfId="879" xr:uid="{00000000-0005-0000-0000-0000D6050000}"/>
    <cellStyle name="쉼표 [0] 17 15" xfId="880" xr:uid="{00000000-0005-0000-0000-0000D7050000}"/>
    <cellStyle name="쉼표 [0] 17 16" xfId="881" xr:uid="{00000000-0005-0000-0000-0000D8050000}"/>
    <cellStyle name="쉼표 [0] 17 17" xfId="882" xr:uid="{00000000-0005-0000-0000-0000D9050000}"/>
    <cellStyle name="쉼표 [0] 17 18" xfId="883" xr:uid="{00000000-0005-0000-0000-0000DA050000}"/>
    <cellStyle name="쉼표 [0] 17 19" xfId="884" xr:uid="{00000000-0005-0000-0000-0000DB050000}"/>
    <cellStyle name="쉼표 [0] 17 2" xfId="885" xr:uid="{00000000-0005-0000-0000-0000DC050000}"/>
    <cellStyle name="쉼표 [0] 17 20" xfId="886" xr:uid="{00000000-0005-0000-0000-0000DD050000}"/>
    <cellStyle name="쉼표 [0] 17 21" xfId="887" xr:uid="{00000000-0005-0000-0000-0000DE050000}"/>
    <cellStyle name="쉼표 [0] 17 22" xfId="888" xr:uid="{00000000-0005-0000-0000-0000DF050000}"/>
    <cellStyle name="쉼표 [0] 17 23" xfId="889" xr:uid="{00000000-0005-0000-0000-0000E0050000}"/>
    <cellStyle name="쉼표 [0] 17 24" xfId="890" xr:uid="{00000000-0005-0000-0000-0000E1050000}"/>
    <cellStyle name="쉼표 [0] 17 25" xfId="891" xr:uid="{00000000-0005-0000-0000-0000E2050000}"/>
    <cellStyle name="쉼표 [0] 17 26" xfId="892" xr:uid="{00000000-0005-0000-0000-0000E3050000}"/>
    <cellStyle name="쉼표 [0] 17 27" xfId="893" xr:uid="{00000000-0005-0000-0000-0000E4050000}"/>
    <cellStyle name="쉼표 [0] 17 28" xfId="894" xr:uid="{00000000-0005-0000-0000-0000E5050000}"/>
    <cellStyle name="쉼표 [0] 17 29" xfId="895" xr:uid="{00000000-0005-0000-0000-0000E6050000}"/>
    <cellStyle name="쉼표 [0] 17 3" xfId="896" xr:uid="{00000000-0005-0000-0000-0000E7050000}"/>
    <cellStyle name="쉼표 [0] 17 30" xfId="897" xr:uid="{00000000-0005-0000-0000-0000E8050000}"/>
    <cellStyle name="쉼표 [0] 17 31" xfId="898" xr:uid="{00000000-0005-0000-0000-0000E9050000}"/>
    <cellStyle name="쉼표 [0] 17 32" xfId="899" xr:uid="{00000000-0005-0000-0000-0000EA050000}"/>
    <cellStyle name="쉼표 [0] 17 33" xfId="900" xr:uid="{00000000-0005-0000-0000-0000EB050000}"/>
    <cellStyle name="쉼표 [0] 17 34" xfId="901" xr:uid="{00000000-0005-0000-0000-0000EC050000}"/>
    <cellStyle name="쉼표 [0] 17 35" xfId="902" xr:uid="{00000000-0005-0000-0000-0000ED050000}"/>
    <cellStyle name="쉼표 [0] 17 36" xfId="903" xr:uid="{00000000-0005-0000-0000-0000EE050000}"/>
    <cellStyle name="쉼표 [0] 17 37" xfId="904" xr:uid="{00000000-0005-0000-0000-0000EF050000}"/>
    <cellStyle name="쉼표 [0] 17 38" xfId="905" xr:uid="{00000000-0005-0000-0000-0000F0050000}"/>
    <cellStyle name="쉼표 [0] 17 39" xfId="906" xr:uid="{00000000-0005-0000-0000-0000F1050000}"/>
    <cellStyle name="쉼표 [0] 17 4" xfId="907" xr:uid="{00000000-0005-0000-0000-0000F2050000}"/>
    <cellStyle name="쉼표 [0] 17 40" xfId="908" xr:uid="{00000000-0005-0000-0000-0000F3050000}"/>
    <cellStyle name="쉼표 [0] 17 41" xfId="909" xr:uid="{00000000-0005-0000-0000-0000F4050000}"/>
    <cellStyle name="쉼표 [0] 17 42" xfId="910" xr:uid="{00000000-0005-0000-0000-0000F5050000}"/>
    <cellStyle name="쉼표 [0] 17 43" xfId="911" xr:uid="{00000000-0005-0000-0000-0000F6050000}"/>
    <cellStyle name="쉼표 [0] 17 44" xfId="912" xr:uid="{00000000-0005-0000-0000-0000F7050000}"/>
    <cellStyle name="쉼표 [0] 17 45" xfId="913" xr:uid="{00000000-0005-0000-0000-0000F8050000}"/>
    <cellStyle name="쉼표 [0] 17 46" xfId="914" xr:uid="{00000000-0005-0000-0000-0000F9050000}"/>
    <cellStyle name="쉼표 [0] 17 47" xfId="915" xr:uid="{00000000-0005-0000-0000-0000FA050000}"/>
    <cellStyle name="쉼표 [0] 17 48" xfId="916" xr:uid="{00000000-0005-0000-0000-0000FB050000}"/>
    <cellStyle name="쉼표 [0] 17 49" xfId="917" xr:uid="{00000000-0005-0000-0000-0000FC050000}"/>
    <cellStyle name="쉼표 [0] 17 5" xfId="918" xr:uid="{00000000-0005-0000-0000-0000FD050000}"/>
    <cellStyle name="쉼표 [0] 17 50" xfId="919" xr:uid="{00000000-0005-0000-0000-0000FE050000}"/>
    <cellStyle name="쉼표 [0] 17 51" xfId="2632" xr:uid="{00000000-0005-0000-0000-0000FF050000}"/>
    <cellStyle name="쉼표 [0] 17 52" xfId="2633" xr:uid="{00000000-0005-0000-0000-000000060000}"/>
    <cellStyle name="쉼표 [0] 17 53" xfId="2634" xr:uid="{00000000-0005-0000-0000-000001060000}"/>
    <cellStyle name="쉼표 [0] 17 54" xfId="2635" xr:uid="{00000000-0005-0000-0000-000002060000}"/>
    <cellStyle name="쉼표 [0] 17 55" xfId="2636" xr:uid="{00000000-0005-0000-0000-000003060000}"/>
    <cellStyle name="쉼표 [0] 17 56" xfId="2637" xr:uid="{00000000-0005-0000-0000-000004060000}"/>
    <cellStyle name="쉼표 [0] 17 57" xfId="2638" xr:uid="{00000000-0005-0000-0000-000005060000}"/>
    <cellStyle name="쉼표 [0] 17 58" xfId="2639" xr:uid="{00000000-0005-0000-0000-000006060000}"/>
    <cellStyle name="쉼표 [0] 17 59" xfId="2640" xr:uid="{00000000-0005-0000-0000-000007060000}"/>
    <cellStyle name="쉼표 [0] 17 6" xfId="920" xr:uid="{00000000-0005-0000-0000-000008060000}"/>
    <cellStyle name="쉼표 [0] 17 60" xfId="2641" xr:uid="{00000000-0005-0000-0000-000009060000}"/>
    <cellStyle name="쉼표 [0] 17 61" xfId="2642" xr:uid="{00000000-0005-0000-0000-00000A060000}"/>
    <cellStyle name="쉼표 [0] 17 62" xfId="2643" xr:uid="{00000000-0005-0000-0000-00000B060000}"/>
    <cellStyle name="쉼표 [0] 17 63" xfId="2644" xr:uid="{00000000-0005-0000-0000-00000C060000}"/>
    <cellStyle name="쉼표 [0] 17 64" xfId="2645" xr:uid="{00000000-0005-0000-0000-00000D060000}"/>
    <cellStyle name="쉼표 [0] 17 65" xfId="2646" xr:uid="{00000000-0005-0000-0000-00000E060000}"/>
    <cellStyle name="쉼표 [0] 17 66" xfId="2647" xr:uid="{00000000-0005-0000-0000-00000F060000}"/>
    <cellStyle name="쉼표 [0] 17 67" xfId="2648" xr:uid="{00000000-0005-0000-0000-000010060000}"/>
    <cellStyle name="쉼표 [0] 17 68" xfId="2649" xr:uid="{00000000-0005-0000-0000-000011060000}"/>
    <cellStyle name="쉼표 [0] 17 69" xfId="2650" xr:uid="{00000000-0005-0000-0000-000012060000}"/>
    <cellStyle name="쉼표 [0] 17 7" xfId="921" xr:uid="{00000000-0005-0000-0000-000013060000}"/>
    <cellStyle name="쉼표 [0] 17 70" xfId="2651" xr:uid="{00000000-0005-0000-0000-000014060000}"/>
    <cellStyle name="쉼표 [0] 17 71" xfId="2652" xr:uid="{00000000-0005-0000-0000-000015060000}"/>
    <cellStyle name="쉼표 [0] 17 72" xfId="2653" xr:uid="{00000000-0005-0000-0000-000016060000}"/>
    <cellStyle name="쉼표 [0] 17 73" xfId="2654" xr:uid="{00000000-0005-0000-0000-000017060000}"/>
    <cellStyle name="쉼표 [0] 17 74" xfId="2655" xr:uid="{00000000-0005-0000-0000-000018060000}"/>
    <cellStyle name="쉼표 [0] 17 75" xfId="2656" xr:uid="{00000000-0005-0000-0000-000019060000}"/>
    <cellStyle name="쉼표 [0] 17 76" xfId="2657" xr:uid="{00000000-0005-0000-0000-00001A060000}"/>
    <cellStyle name="쉼표 [0] 17 77" xfId="2658" xr:uid="{00000000-0005-0000-0000-00001B060000}"/>
    <cellStyle name="쉼표 [0] 17 78" xfId="2659" xr:uid="{00000000-0005-0000-0000-00001C060000}"/>
    <cellStyle name="쉼표 [0] 17 79" xfId="2660" xr:uid="{00000000-0005-0000-0000-00001D060000}"/>
    <cellStyle name="쉼표 [0] 17 8" xfId="922" xr:uid="{00000000-0005-0000-0000-00001E060000}"/>
    <cellStyle name="쉼표 [0] 17 80" xfId="2661" xr:uid="{00000000-0005-0000-0000-00001F060000}"/>
    <cellStyle name="쉼표 [0] 17 81" xfId="2662" xr:uid="{00000000-0005-0000-0000-000020060000}"/>
    <cellStyle name="쉼표 [0] 17 82" xfId="2663" xr:uid="{00000000-0005-0000-0000-000021060000}"/>
    <cellStyle name="쉼표 [0] 17 83" xfId="2664" xr:uid="{00000000-0005-0000-0000-000022060000}"/>
    <cellStyle name="쉼표 [0] 17 84" xfId="2665" xr:uid="{00000000-0005-0000-0000-000023060000}"/>
    <cellStyle name="쉼표 [0] 17 85" xfId="2666" xr:uid="{00000000-0005-0000-0000-000024060000}"/>
    <cellStyle name="쉼표 [0] 17 86" xfId="2667" xr:uid="{00000000-0005-0000-0000-000025060000}"/>
    <cellStyle name="쉼표 [0] 17 87" xfId="2668" xr:uid="{00000000-0005-0000-0000-000026060000}"/>
    <cellStyle name="쉼표 [0] 17 88" xfId="2669" xr:uid="{00000000-0005-0000-0000-000027060000}"/>
    <cellStyle name="쉼표 [0] 17 89" xfId="2670" xr:uid="{00000000-0005-0000-0000-000028060000}"/>
    <cellStyle name="쉼표 [0] 17 9" xfId="923" xr:uid="{00000000-0005-0000-0000-000029060000}"/>
    <cellStyle name="쉼표 [0] 17 90" xfId="3349" xr:uid="{00000000-0005-0000-0000-00002A060000}"/>
    <cellStyle name="쉼표 [0] 17 91" xfId="3350" xr:uid="{00000000-0005-0000-0000-00002B060000}"/>
    <cellStyle name="쉼표 [0] 17 92" xfId="3351" xr:uid="{00000000-0005-0000-0000-00002C060000}"/>
    <cellStyle name="쉼표 [0] 17 93" xfId="3352" xr:uid="{00000000-0005-0000-0000-00002D060000}"/>
    <cellStyle name="쉼표 [0] 17 94" xfId="3353" xr:uid="{00000000-0005-0000-0000-00002E060000}"/>
    <cellStyle name="쉼표 [0] 17 95" xfId="3354" xr:uid="{00000000-0005-0000-0000-00002F060000}"/>
    <cellStyle name="쉼표 [0] 17 96" xfId="3355" xr:uid="{00000000-0005-0000-0000-000030060000}"/>
    <cellStyle name="쉼표 [0] 17 97" xfId="3356" xr:uid="{00000000-0005-0000-0000-000031060000}"/>
    <cellStyle name="쉼표 [0] 17 98" xfId="3357" xr:uid="{00000000-0005-0000-0000-000032060000}"/>
    <cellStyle name="쉼표 [0] 17 99" xfId="3358" xr:uid="{00000000-0005-0000-0000-000033060000}"/>
    <cellStyle name="쉼표 [0] 19" xfId="3359" xr:uid="{00000000-0005-0000-0000-000034060000}"/>
    <cellStyle name="쉼표 [0] 19 10" xfId="924" xr:uid="{00000000-0005-0000-0000-000035060000}"/>
    <cellStyle name="쉼표 [0] 19 100" xfId="3360" xr:uid="{00000000-0005-0000-0000-000036060000}"/>
    <cellStyle name="쉼표 [0] 19 101" xfId="3361" xr:uid="{00000000-0005-0000-0000-000037060000}"/>
    <cellStyle name="쉼표 [0] 19 102" xfId="3362" xr:uid="{00000000-0005-0000-0000-000038060000}"/>
    <cellStyle name="쉼표 [0] 19 103" xfId="3363" xr:uid="{00000000-0005-0000-0000-000039060000}"/>
    <cellStyle name="쉼표 [0] 19 104" xfId="3364" xr:uid="{00000000-0005-0000-0000-00003A060000}"/>
    <cellStyle name="쉼표 [0] 19 105" xfId="3365" xr:uid="{00000000-0005-0000-0000-00003B060000}"/>
    <cellStyle name="쉼표 [0] 19 106" xfId="3366" xr:uid="{00000000-0005-0000-0000-00003C060000}"/>
    <cellStyle name="쉼표 [0] 19 11" xfId="925" xr:uid="{00000000-0005-0000-0000-00003D060000}"/>
    <cellStyle name="쉼표 [0] 19 12" xfId="926" xr:uid="{00000000-0005-0000-0000-00003E060000}"/>
    <cellStyle name="쉼표 [0] 19 13" xfId="927" xr:uid="{00000000-0005-0000-0000-00003F060000}"/>
    <cellStyle name="쉼표 [0] 19 14" xfId="928" xr:uid="{00000000-0005-0000-0000-000040060000}"/>
    <cellStyle name="쉼표 [0] 19 15" xfId="929" xr:uid="{00000000-0005-0000-0000-000041060000}"/>
    <cellStyle name="쉼표 [0] 19 16" xfId="930" xr:uid="{00000000-0005-0000-0000-000042060000}"/>
    <cellStyle name="쉼표 [0] 19 17" xfId="931" xr:uid="{00000000-0005-0000-0000-000043060000}"/>
    <cellStyle name="쉼표 [0] 19 18" xfId="932" xr:uid="{00000000-0005-0000-0000-000044060000}"/>
    <cellStyle name="쉼표 [0] 19 19" xfId="933" xr:uid="{00000000-0005-0000-0000-000045060000}"/>
    <cellStyle name="쉼표 [0] 19 2" xfId="934" xr:uid="{00000000-0005-0000-0000-000046060000}"/>
    <cellStyle name="쉼표 [0] 19 20" xfId="935" xr:uid="{00000000-0005-0000-0000-000047060000}"/>
    <cellStyle name="쉼표 [0] 19 21" xfId="936" xr:uid="{00000000-0005-0000-0000-000048060000}"/>
    <cellStyle name="쉼표 [0] 19 22" xfId="937" xr:uid="{00000000-0005-0000-0000-000049060000}"/>
    <cellStyle name="쉼표 [0] 19 23" xfId="938" xr:uid="{00000000-0005-0000-0000-00004A060000}"/>
    <cellStyle name="쉼표 [0] 19 24" xfId="939" xr:uid="{00000000-0005-0000-0000-00004B060000}"/>
    <cellStyle name="쉼표 [0] 19 25" xfId="940" xr:uid="{00000000-0005-0000-0000-00004C060000}"/>
    <cellStyle name="쉼표 [0] 19 26" xfId="941" xr:uid="{00000000-0005-0000-0000-00004D060000}"/>
    <cellStyle name="쉼표 [0] 19 27" xfId="942" xr:uid="{00000000-0005-0000-0000-00004E060000}"/>
    <cellStyle name="쉼표 [0] 19 28" xfId="943" xr:uid="{00000000-0005-0000-0000-00004F060000}"/>
    <cellStyle name="쉼표 [0] 19 29" xfId="944" xr:uid="{00000000-0005-0000-0000-000050060000}"/>
    <cellStyle name="쉼표 [0] 19 3" xfId="945" xr:uid="{00000000-0005-0000-0000-000051060000}"/>
    <cellStyle name="쉼표 [0] 19 30" xfId="946" xr:uid="{00000000-0005-0000-0000-000052060000}"/>
    <cellStyle name="쉼표 [0] 19 31" xfId="947" xr:uid="{00000000-0005-0000-0000-000053060000}"/>
    <cellStyle name="쉼표 [0] 19 32" xfId="948" xr:uid="{00000000-0005-0000-0000-000054060000}"/>
    <cellStyle name="쉼표 [0] 19 33" xfId="949" xr:uid="{00000000-0005-0000-0000-000055060000}"/>
    <cellStyle name="쉼표 [0] 19 34" xfId="950" xr:uid="{00000000-0005-0000-0000-000056060000}"/>
    <cellStyle name="쉼표 [0] 19 35" xfId="951" xr:uid="{00000000-0005-0000-0000-000057060000}"/>
    <cellStyle name="쉼표 [0] 19 36" xfId="952" xr:uid="{00000000-0005-0000-0000-000058060000}"/>
    <cellStyle name="쉼표 [0] 19 37" xfId="953" xr:uid="{00000000-0005-0000-0000-000059060000}"/>
    <cellStyle name="쉼표 [0] 19 38" xfId="954" xr:uid="{00000000-0005-0000-0000-00005A060000}"/>
    <cellStyle name="쉼표 [0] 19 39" xfId="955" xr:uid="{00000000-0005-0000-0000-00005B060000}"/>
    <cellStyle name="쉼표 [0] 19 4" xfId="956" xr:uid="{00000000-0005-0000-0000-00005C060000}"/>
    <cellStyle name="쉼표 [0] 19 40" xfId="957" xr:uid="{00000000-0005-0000-0000-00005D060000}"/>
    <cellStyle name="쉼표 [0] 19 41" xfId="958" xr:uid="{00000000-0005-0000-0000-00005E060000}"/>
    <cellStyle name="쉼표 [0] 19 42" xfId="959" xr:uid="{00000000-0005-0000-0000-00005F060000}"/>
    <cellStyle name="쉼표 [0] 19 43" xfId="960" xr:uid="{00000000-0005-0000-0000-000060060000}"/>
    <cellStyle name="쉼표 [0] 19 44" xfId="961" xr:uid="{00000000-0005-0000-0000-000061060000}"/>
    <cellStyle name="쉼표 [0] 19 45" xfId="962" xr:uid="{00000000-0005-0000-0000-000062060000}"/>
    <cellStyle name="쉼표 [0] 19 46" xfId="963" xr:uid="{00000000-0005-0000-0000-000063060000}"/>
    <cellStyle name="쉼표 [0] 19 47" xfId="964" xr:uid="{00000000-0005-0000-0000-000064060000}"/>
    <cellStyle name="쉼표 [0] 19 48" xfId="965" xr:uid="{00000000-0005-0000-0000-000065060000}"/>
    <cellStyle name="쉼표 [0] 19 49" xfId="966" xr:uid="{00000000-0005-0000-0000-000066060000}"/>
    <cellStyle name="쉼표 [0] 19 5" xfId="967" xr:uid="{00000000-0005-0000-0000-000067060000}"/>
    <cellStyle name="쉼표 [0] 19 50" xfId="968" xr:uid="{00000000-0005-0000-0000-000068060000}"/>
    <cellStyle name="쉼표 [0] 19 51" xfId="2671" xr:uid="{00000000-0005-0000-0000-000069060000}"/>
    <cellStyle name="쉼표 [0] 19 52" xfId="2672" xr:uid="{00000000-0005-0000-0000-00006A060000}"/>
    <cellStyle name="쉼표 [0] 19 53" xfId="2673" xr:uid="{00000000-0005-0000-0000-00006B060000}"/>
    <cellStyle name="쉼표 [0] 19 54" xfId="2674" xr:uid="{00000000-0005-0000-0000-00006C060000}"/>
    <cellStyle name="쉼표 [0] 19 55" xfId="2675" xr:uid="{00000000-0005-0000-0000-00006D060000}"/>
    <cellStyle name="쉼표 [0] 19 56" xfId="2676" xr:uid="{00000000-0005-0000-0000-00006E060000}"/>
    <cellStyle name="쉼표 [0] 19 57" xfId="2677" xr:uid="{00000000-0005-0000-0000-00006F060000}"/>
    <cellStyle name="쉼표 [0] 19 58" xfId="2678" xr:uid="{00000000-0005-0000-0000-000070060000}"/>
    <cellStyle name="쉼표 [0] 19 59" xfId="2679" xr:uid="{00000000-0005-0000-0000-000071060000}"/>
    <cellStyle name="쉼표 [0] 19 6" xfId="969" xr:uid="{00000000-0005-0000-0000-000072060000}"/>
    <cellStyle name="쉼표 [0] 19 60" xfId="2680" xr:uid="{00000000-0005-0000-0000-000073060000}"/>
    <cellStyle name="쉼표 [0] 19 61" xfId="2681" xr:uid="{00000000-0005-0000-0000-000074060000}"/>
    <cellStyle name="쉼표 [0] 19 62" xfId="2682" xr:uid="{00000000-0005-0000-0000-000075060000}"/>
    <cellStyle name="쉼표 [0] 19 63" xfId="2683" xr:uid="{00000000-0005-0000-0000-000076060000}"/>
    <cellStyle name="쉼표 [0] 19 64" xfId="2684" xr:uid="{00000000-0005-0000-0000-000077060000}"/>
    <cellStyle name="쉼표 [0] 19 65" xfId="2685" xr:uid="{00000000-0005-0000-0000-000078060000}"/>
    <cellStyle name="쉼표 [0] 19 66" xfId="2686" xr:uid="{00000000-0005-0000-0000-000079060000}"/>
    <cellStyle name="쉼표 [0] 19 67" xfId="2687" xr:uid="{00000000-0005-0000-0000-00007A060000}"/>
    <cellStyle name="쉼표 [0] 19 68" xfId="2688" xr:uid="{00000000-0005-0000-0000-00007B060000}"/>
    <cellStyle name="쉼표 [0] 19 69" xfId="2689" xr:uid="{00000000-0005-0000-0000-00007C060000}"/>
    <cellStyle name="쉼표 [0] 19 7" xfId="970" xr:uid="{00000000-0005-0000-0000-00007D060000}"/>
    <cellStyle name="쉼표 [0] 19 70" xfId="2690" xr:uid="{00000000-0005-0000-0000-00007E060000}"/>
    <cellStyle name="쉼표 [0] 19 71" xfId="2691" xr:uid="{00000000-0005-0000-0000-00007F060000}"/>
    <cellStyle name="쉼표 [0] 19 72" xfId="2692" xr:uid="{00000000-0005-0000-0000-000080060000}"/>
    <cellStyle name="쉼표 [0] 19 73" xfId="2693" xr:uid="{00000000-0005-0000-0000-000081060000}"/>
    <cellStyle name="쉼표 [0] 19 74" xfId="2694" xr:uid="{00000000-0005-0000-0000-000082060000}"/>
    <cellStyle name="쉼표 [0] 19 75" xfId="2695" xr:uid="{00000000-0005-0000-0000-000083060000}"/>
    <cellStyle name="쉼표 [0] 19 76" xfId="2696" xr:uid="{00000000-0005-0000-0000-000084060000}"/>
    <cellStyle name="쉼표 [0] 19 77" xfId="2697" xr:uid="{00000000-0005-0000-0000-000085060000}"/>
    <cellStyle name="쉼표 [0] 19 78" xfId="2698" xr:uid="{00000000-0005-0000-0000-000086060000}"/>
    <cellStyle name="쉼표 [0] 19 79" xfId="2699" xr:uid="{00000000-0005-0000-0000-000087060000}"/>
    <cellStyle name="쉼표 [0] 19 8" xfId="971" xr:uid="{00000000-0005-0000-0000-000088060000}"/>
    <cellStyle name="쉼표 [0] 19 80" xfId="2700" xr:uid="{00000000-0005-0000-0000-000089060000}"/>
    <cellStyle name="쉼표 [0] 19 81" xfId="2701" xr:uid="{00000000-0005-0000-0000-00008A060000}"/>
    <cellStyle name="쉼표 [0] 19 82" xfId="2702" xr:uid="{00000000-0005-0000-0000-00008B060000}"/>
    <cellStyle name="쉼표 [0] 19 83" xfId="2703" xr:uid="{00000000-0005-0000-0000-00008C060000}"/>
    <cellStyle name="쉼표 [0] 19 84" xfId="2704" xr:uid="{00000000-0005-0000-0000-00008D060000}"/>
    <cellStyle name="쉼표 [0] 19 85" xfId="2705" xr:uid="{00000000-0005-0000-0000-00008E060000}"/>
    <cellStyle name="쉼표 [0] 19 86" xfId="2706" xr:uid="{00000000-0005-0000-0000-00008F060000}"/>
    <cellStyle name="쉼표 [0] 19 87" xfId="2707" xr:uid="{00000000-0005-0000-0000-000090060000}"/>
    <cellStyle name="쉼표 [0] 19 88" xfId="2708" xr:uid="{00000000-0005-0000-0000-000091060000}"/>
    <cellStyle name="쉼표 [0] 19 89" xfId="2709" xr:uid="{00000000-0005-0000-0000-000092060000}"/>
    <cellStyle name="쉼표 [0] 19 9" xfId="972" xr:uid="{00000000-0005-0000-0000-000093060000}"/>
    <cellStyle name="쉼표 [0] 19 90" xfId="3367" xr:uid="{00000000-0005-0000-0000-000094060000}"/>
    <cellStyle name="쉼표 [0] 19 91" xfId="3368" xr:uid="{00000000-0005-0000-0000-000095060000}"/>
    <cellStyle name="쉼표 [0] 19 92" xfId="3369" xr:uid="{00000000-0005-0000-0000-000096060000}"/>
    <cellStyle name="쉼표 [0] 19 93" xfId="3370" xr:uid="{00000000-0005-0000-0000-000097060000}"/>
    <cellStyle name="쉼표 [0] 19 94" xfId="3371" xr:uid="{00000000-0005-0000-0000-000098060000}"/>
    <cellStyle name="쉼표 [0] 19 95" xfId="3372" xr:uid="{00000000-0005-0000-0000-000099060000}"/>
    <cellStyle name="쉼표 [0] 19 96" xfId="3373" xr:uid="{00000000-0005-0000-0000-00009A060000}"/>
    <cellStyle name="쉼표 [0] 19 97" xfId="3374" xr:uid="{00000000-0005-0000-0000-00009B060000}"/>
    <cellStyle name="쉼표 [0] 19 98" xfId="3375" xr:uid="{00000000-0005-0000-0000-00009C060000}"/>
    <cellStyle name="쉼표 [0] 19 99" xfId="3376" xr:uid="{00000000-0005-0000-0000-00009D060000}"/>
    <cellStyle name="쉼표 [0] 2" xfId="3377" xr:uid="{00000000-0005-0000-0000-00009E060000}"/>
    <cellStyle name="쉼표 [0] 2 2" xfId="973" xr:uid="{00000000-0005-0000-0000-00009F060000}"/>
    <cellStyle name="쉼표 [0] 2 2 10" xfId="974" xr:uid="{00000000-0005-0000-0000-0000A0060000}"/>
    <cellStyle name="쉼표 [0] 2 2 100" xfId="2710" xr:uid="{00000000-0005-0000-0000-0000A1060000}"/>
    <cellStyle name="쉼표 [0] 2 2 101" xfId="2711" xr:uid="{00000000-0005-0000-0000-0000A2060000}"/>
    <cellStyle name="쉼표 [0] 2 2 102" xfId="2712" xr:uid="{00000000-0005-0000-0000-0000A3060000}"/>
    <cellStyle name="쉼표 [0] 2 2 103" xfId="2713" xr:uid="{00000000-0005-0000-0000-0000A4060000}"/>
    <cellStyle name="쉼표 [0] 2 2 104" xfId="2714" xr:uid="{00000000-0005-0000-0000-0000A5060000}"/>
    <cellStyle name="쉼표 [0] 2 2 105" xfId="2715" xr:uid="{00000000-0005-0000-0000-0000A6060000}"/>
    <cellStyle name="쉼표 [0] 2 2 106" xfId="2716" xr:uid="{00000000-0005-0000-0000-0000A7060000}"/>
    <cellStyle name="쉼표 [0] 2 2 107" xfId="2717" xr:uid="{00000000-0005-0000-0000-0000A8060000}"/>
    <cellStyle name="쉼표 [0] 2 2 108" xfId="2718" xr:uid="{00000000-0005-0000-0000-0000A9060000}"/>
    <cellStyle name="쉼표 [0] 2 2 109" xfId="2719" xr:uid="{00000000-0005-0000-0000-0000AA060000}"/>
    <cellStyle name="쉼표 [0] 2 2 11" xfId="975" xr:uid="{00000000-0005-0000-0000-0000AB060000}"/>
    <cellStyle name="쉼표 [0] 2 2 110" xfId="2720" xr:uid="{00000000-0005-0000-0000-0000AC060000}"/>
    <cellStyle name="쉼표 [0] 2 2 111" xfId="2721" xr:uid="{00000000-0005-0000-0000-0000AD060000}"/>
    <cellStyle name="쉼표 [0] 2 2 112" xfId="2722" xr:uid="{00000000-0005-0000-0000-0000AE060000}"/>
    <cellStyle name="쉼표 [0] 2 2 113" xfId="2723" xr:uid="{00000000-0005-0000-0000-0000AF060000}"/>
    <cellStyle name="쉼표 [0] 2 2 114" xfId="2724" xr:uid="{00000000-0005-0000-0000-0000B0060000}"/>
    <cellStyle name="쉼표 [0] 2 2 115" xfId="2725" xr:uid="{00000000-0005-0000-0000-0000B1060000}"/>
    <cellStyle name="쉼표 [0] 2 2 116" xfId="2986" xr:uid="{00000000-0005-0000-0000-0000B2060000}"/>
    <cellStyle name="쉼표 [0] 2 2 117" xfId="3378" xr:uid="{00000000-0005-0000-0000-0000B3060000}"/>
    <cellStyle name="쉼표 [0] 2 2 118" xfId="3379" xr:uid="{00000000-0005-0000-0000-0000B4060000}"/>
    <cellStyle name="쉼표 [0] 2 2 119" xfId="3380" xr:uid="{00000000-0005-0000-0000-0000B5060000}"/>
    <cellStyle name="쉼표 [0] 2 2 12" xfId="976" xr:uid="{00000000-0005-0000-0000-0000B6060000}"/>
    <cellStyle name="쉼표 [0] 2 2 120" xfId="3381" xr:uid="{00000000-0005-0000-0000-0000B7060000}"/>
    <cellStyle name="쉼표 [0] 2 2 121" xfId="3382" xr:uid="{00000000-0005-0000-0000-0000B8060000}"/>
    <cellStyle name="쉼표 [0] 2 2 122" xfId="3383" xr:uid="{00000000-0005-0000-0000-0000B9060000}"/>
    <cellStyle name="쉼표 [0] 2 2 123" xfId="3384" xr:uid="{00000000-0005-0000-0000-0000BA060000}"/>
    <cellStyle name="쉼표 [0] 2 2 124" xfId="3385" xr:uid="{00000000-0005-0000-0000-0000BB060000}"/>
    <cellStyle name="쉼표 [0] 2 2 125" xfId="3386" xr:uid="{00000000-0005-0000-0000-0000BC060000}"/>
    <cellStyle name="쉼표 [0] 2 2 126" xfId="3387" xr:uid="{00000000-0005-0000-0000-0000BD060000}"/>
    <cellStyle name="쉼표 [0] 2 2 127" xfId="3388" xr:uid="{00000000-0005-0000-0000-0000BE060000}"/>
    <cellStyle name="쉼표 [0] 2 2 128" xfId="3389" xr:uid="{00000000-0005-0000-0000-0000BF060000}"/>
    <cellStyle name="쉼표 [0] 2 2 129" xfId="3390" xr:uid="{00000000-0005-0000-0000-0000C0060000}"/>
    <cellStyle name="쉼표 [0] 2 2 13" xfId="977" xr:uid="{00000000-0005-0000-0000-0000C1060000}"/>
    <cellStyle name="쉼표 [0] 2 2 130" xfId="3391" xr:uid="{00000000-0005-0000-0000-0000C2060000}"/>
    <cellStyle name="쉼표 [0] 2 2 131" xfId="3392" xr:uid="{00000000-0005-0000-0000-0000C3060000}"/>
    <cellStyle name="쉼표 [0] 2 2 132" xfId="3393" xr:uid="{00000000-0005-0000-0000-0000C4060000}"/>
    <cellStyle name="쉼표 [0] 2 2 133" xfId="3394" xr:uid="{00000000-0005-0000-0000-0000C5060000}"/>
    <cellStyle name="쉼표 [0] 2 2 134" xfId="3395" xr:uid="{00000000-0005-0000-0000-0000C6060000}"/>
    <cellStyle name="쉼표 [0] 2 2 135" xfId="3396" xr:uid="{00000000-0005-0000-0000-0000C7060000}"/>
    <cellStyle name="쉼표 [0] 2 2 136" xfId="3397" xr:uid="{00000000-0005-0000-0000-0000C8060000}"/>
    <cellStyle name="쉼표 [0] 2 2 137" xfId="3398" xr:uid="{00000000-0005-0000-0000-0000C9060000}"/>
    <cellStyle name="쉼표 [0] 2 2 138" xfId="3399" xr:uid="{00000000-0005-0000-0000-0000CA060000}"/>
    <cellStyle name="쉼표 [0] 2 2 139" xfId="3400" xr:uid="{00000000-0005-0000-0000-0000CB060000}"/>
    <cellStyle name="쉼표 [0] 2 2 14" xfId="978" xr:uid="{00000000-0005-0000-0000-0000CC060000}"/>
    <cellStyle name="쉼표 [0] 2 2 140" xfId="3401" xr:uid="{00000000-0005-0000-0000-0000CD060000}"/>
    <cellStyle name="쉼표 [0] 2 2 141" xfId="3402" xr:uid="{00000000-0005-0000-0000-0000CE060000}"/>
    <cellStyle name="쉼표 [0] 2 2 142" xfId="3403" xr:uid="{00000000-0005-0000-0000-0000CF060000}"/>
    <cellStyle name="쉼표 [0] 2 2 143" xfId="3404" xr:uid="{00000000-0005-0000-0000-0000D0060000}"/>
    <cellStyle name="쉼표 [0] 2 2 144" xfId="3405" xr:uid="{00000000-0005-0000-0000-0000D1060000}"/>
    <cellStyle name="쉼표 [0] 2 2 145" xfId="3406" xr:uid="{00000000-0005-0000-0000-0000D2060000}"/>
    <cellStyle name="쉼표 [0] 2 2 146" xfId="3407" xr:uid="{00000000-0005-0000-0000-0000D3060000}"/>
    <cellStyle name="쉼표 [0] 2 2 147" xfId="3408" xr:uid="{00000000-0005-0000-0000-0000D4060000}"/>
    <cellStyle name="쉼표 [0] 2 2 148" xfId="3409" xr:uid="{00000000-0005-0000-0000-0000D5060000}"/>
    <cellStyle name="쉼표 [0] 2 2 149" xfId="3410" xr:uid="{00000000-0005-0000-0000-0000D6060000}"/>
    <cellStyle name="쉼표 [0] 2 2 15" xfId="979" xr:uid="{00000000-0005-0000-0000-0000D7060000}"/>
    <cellStyle name="쉼표 [0] 2 2 150" xfId="3411" xr:uid="{00000000-0005-0000-0000-0000D8060000}"/>
    <cellStyle name="쉼표 [0] 2 2 151" xfId="3412" xr:uid="{00000000-0005-0000-0000-0000D9060000}"/>
    <cellStyle name="쉼표 [0] 2 2 152" xfId="3413" xr:uid="{00000000-0005-0000-0000-0000DA060000}"/>
    <cellStyle name="쉼표 [0] 2 2 153" xfId="3414" xr:uid="{00000000-0005-0000-0000-0000DB060000}"/>
    <cellStyle name="쉼표 [0] 2 2 154" xfId="3415" xr:uid="{00000000-0005-0000-0000-0000DC060000}"/>
    <cellStyle name="쉼표 [0] 2 2 155" xfId="3416" xr:uid="{00000000-0005-0000-0000-0000DD060000}"/>
    <cellStyle name="쉼표 [0] 2 2 156" xfId="3417" xr:uid="{00000000-0005-0000-0000-0000DE060000}"/>
    <cellStyle name="쉼표 [0] 2 2 157" xfId="3418" xr:uid="{00000000-0005-0000-0000-0000DF060000}"/>
    <cellStyle name="쉼표 [0] 2 2 158" xfId="3419" xr:uid="{00000000-0005-0000-0000-0000E0060000}"/>
    <cellStyle name="쉼표 [0] 2 2 159" xfId="3420" xr:uid="{00000000-0005-0000-0000-0000E1060000}"/>
    <cellStyle name="쉼표 [0] 2 2 16" xfId="980" xr:uid="{00000000-0005-0000-0000-0000E2060000}"/>
    <cellStyle name="쉼표 [0] 2 2 160" xfId="3421" xr:uid="{00000000-0005-0000-0000-0000E3060000}"/>
    <cellStyle name="쉼표 [0] 2 2 161" xfId="3422" xr:uid="{00000000-0005-0000-0000-0000E4060000}"/>
    <cellStyle name="쉼표 [0] 2 2 162" xfId="3423" xr:uid="{00000000-0005-0000-0000-0000E5060000}"/>
    <cellStyle name="쉼표 [0] 2 2 163" xfId="3424" xr:uid="{00000000-0005-0000-0000-0000E6060000}"/>
    <cellStyle name="쉼표 [0] 2 2 164" xfId="3425" xr:uid="{00000000-0005-0000-0000-0000E7060000}"/>
    <cellStyle name="쉼표 [0] 2 2 165" xfId="3426" xr:uid="{00000000-0005-0000-0000-0000E8060000}"/>
    <cellStyle name="쉼표 [0] 2 2 166" xfId="3427" xr:uid="{00000000-0005-0000-0000-0000E9060000}"/>
    <cellStyle name="쉼표 [0] 2 2 167" xfId="3428" xr:uid="{00000000-0005-0000-0000-0000EA060000}"/>
    <cellStyle name="쉼표 [0] 2 2 168" xfId="3429" xr:uid="{00000000-0005-0000-0000-0000EB060000}"/>
    <cellStyle name="쉼표 [0] 2 2 169" xfId="3430" xr:uid="{00000000-0005-0000-0000-0000EC060000}"/>
    <cellStyle name="쉼표 [0] 2 2 17" xfId="981" xr:uid="{00000000-0005-0000-0000-0000ED060000}"/>
    <cellStyle name="쉼표 [0] 2 2 170" xfId="3431" xr:uid="{00000000-0005-0000-0000-0000EE060000}"/>
    <cellStyle name="쉼표 [0] 2 2 171" xfId="3432" xr:uid="{00000000-0005-0000-0000-0000EF060000}"/>
    <cellStyle name="쉼표 [0] 2 2 172" xfId="3433" xr:uid="{00000000-0005-0000-0000-0000F0060000}"/>
    <cellStyle name="쉼표 [0] 2 2 173" xfId="3434" xr:uid="{00000000-0005-0000-0000-0000F1060000}"/>
    <cellStyle name="쉼표 [0] 2 2 174" xfId="3435" xr:uid="{00000000-0005-0000-0000-0000F2060000}"/>
    <cellStyle name="쉼표 [0] 2 2 175" xfId="3436" xr:uid="{00000000-0005-0000-0000-0000F3060000}"/>
    <cellStyle name="쉼표 [0] 2 2 176" xfId="3437" xr:uid="{00000000-0005-0000-0000-0000F4060000}"/>
    <cellStyle name="쉼표 [0] 2 2 177" xfId="3438" xr:uid="{00000000-0005-0000-0000-0000F5060000}"/>
    <cellStyle name="쉼표 [0] 2 2 178" xfId="3439" xr:uid="{00000000-0005-0000-0000-0000F6060000}"/>
    <cellStyle name="쉼표 [0] 2 2 179" xfId="3440" xr:uid="{00000000-0005-0000-0000-0000F7060000}"/>
    <cellStyle name="쉼표 [0] 2 2 18" xfId="982" xr:uid="{00000000-0005-0000-0000-0000F8060000}"/>
    <cellStyle name="쉼표 [0] 2 2 180" xfId="3441" xr:uid="{00000000-0005-0000-0000-0000F9060000}"/>
    <cellStyle name="쉼표 [0] 2 2 181" xfId="3442" xr:uid="{00000000-0005-0000-0000-0000FA060000}"/>
    <cellStyle name="쉼표 [0] 2 2 182" xfId="3443" xr:uid="{00000000-0005-0000-0000-0000FB060000}"/>
    <cellStyle name="쉼표 [0] 2 2 183" xfId="3444" xr:uid="{00000000-0005-0000-0000-0000FC060000}"/>
    <cellStyle name="쉼표 [0] 2 2 184" xfId="3445" xr:uid="{00000000-0005-0000-0000-0000FD060000}"/>
    <cellStyle name="쉼표 [0] 2 2 19" xfId="983" xr:uid="{00000000-0005-0000-0000-0000FE060000}"/>
    <cellStyle name="쉼표 [0] 2 2 2" xfId="984" xr:uid="{00000000-0005-0000-0000-0000FF060000}"/>
    <cellStyle name="쉼표 [0] 2 2 20" xfId="985" xr:uid="{00000000-0005-0000-0000-000000070000}"/>
    <cellStyle name="쉼표 [0] 2 2 21" xfId="986" xr:uid="{00000000-0005-0000-0000-000001070000}"/>
    <cellStyle name="쉼표 [0] 2 2 22" xfId="987" xr:uid="{00000000-0005-0000-0000-000002070000}"/>
    <cellStyle name="쉼표 [0] 2 2 23" xfId="988" xr:uid="{00000000-0005-0000-0000-000003070000}"/>
    <cellStyle name="쉼표 [0] 2 2 24" xfId="989" xr:uid="{00000000-0005-0000-0000-000004070000}"/>
    <cellStyle name="쉼표 [0] 2 2 25" xfId="990" xr:uid="{00000000-0005-0000-0000-000005070000}"/>
    <cellStyle name="쉼표 [0] 2 2 26" xfId="991" xr:uid="{00000000-0005-0000-0000-000006070000}"/>
    <cellStyle name="쉼표 [0] 2 2 27" xfId="992" xr:uid="{00000000-0005-0000-0000-000007070000}"/>
    <cellStyle name="쉼표 [0] 2 2 28" xfId="993" xr:uid="{00000000-0005-0000-0000-000008070000}"/>
    <cellStyle name="쉼표 [0] 2 2 29" xfId="994" xr:uid="{00000000-0005-0000-0000-000009070000}"/>
    <cellStyle name="쉼표 [0] 2 2 3" xfId="995" xr:uid="{00000000-0005-0000-0000-00000A070000}"/>
    <cellStyle name="쉼표 [0] 2 2 30" xfId="996" xr:uid="{00000000-0005-0000-0000-00000B070000}"/>
    <cellStyle name="쉼표 [0] 2 2 31" xfId="997" xr:uid="{00000000-0005-0000-0000-00000C070000}"/>
    <cellStyle name="쉼표 [0] 2 2 32" xfId="998" xr:uid="{00000000-0005-0000-0000-00000D070000}"/>
    <cellStyle name="쉼표 [0] 2 2 33" xfId="999" xr:uid="{00000000-0005-0000-0000-00000E070000}"/>
    <cellStyle name="쉼표 [0] 2 2 34" xfId="1000" xr:uid="{00000000-0005-0000-0000-00000F070000}"/>
    <cellStyle name="쉼표 [0] 2 2 35" xfId="1001" xr:uid="{00000000-0005-0000-0000-000010070000}"/>
    <cellStyle name="쉼표 [0] 2 2 36" xfId="1002" xr:uid="{00000000-0005-0000-0000-000011070000}"/>
    <cellStyle name="쉼표 [0] 2 2 37" xfId="1003" xr:uid="{00000000-0005-0000-0000-000012070000}"/>
    <cellStyle name="쉼표 [0] 2 2 38" xfId="1004" xr:uid="{00000000-0005-0000-0000-000013070000}"/>
    <cellStyle name="쉼표 [0] 2 2 39" xfId="1005" xr:uid="{00000000-0005-0000-0000-000014070000}"/>
    <cellStyle name="쉼표 [0] 2 2 4" xfId="1006" xr:uid="{00000000-0005-0000-0000-000015070000}"/>
    <cellStyle name="쉼표 [0] 2 2 40" xfId="1007" xr:uid="{00000000-0005-0000-0000-000016070000}"/>
    <cellStyle name="쉼표 [0] 2 2 41" xfId="1008" xr:uid="{00000000-0005-0000-0000-000017070000}"/>
    <cellStyle name="쉼표 [0] 2 2 42" xfId="1009" xr:uid="{00000000-0005-0000-0000-000018070000}"/>
    <cellStyle name="쉼표 [0] 2 2 43" xfId="1010" xr:uid="{00000000-0005-0000-0000-000019070000}"/>
    <cellStyle name="쉼표 [0] 2 2 44" xfId="1011" xr:uid="{00000000-0005-0000-0000-00001A070000}"/>
    <cellStyle name="쉼표 [0] 2 2 45" xfId="1012" xr:uid="{00000000-0005-0000-0000-00001B070000}"/>
    <cellStyle name="쉼표 [0] 2 2 46" xfId="1013" xr:uid="{00000000-0005-0000-0000-00001C070000}"/>
    <cellStyle name="쉼표 [0] 2 2 47" xfId="1014" xr:uid="{00000000-0005-0000-0000-00001D070000}"/>
    <cellStyle name="쉼표 [0] 2 2 47 10" xfId="1015" xr:uid="{00000000-0005-0000-0000-00001E070000}"/>
    <cellStyle name="쉼표 [0] 2 2 47 11" xfId="1016" xr:uid="{00000000-0005-0000-0000-00001F070000}"/>
    <cellStyle name="쉼표 [0] 2 2 47 12" xfId="1017" xr:uid="{00000000-0005-0000-0000-000020070000}"/>
    <cellStyle name="쉼표 [0] 2 2 47 13" xfId="1018" xr:uid="{00000000-0005-0000-0000-000021070000}"/>
    <cellStyle name="쉼표 [0] 2 2 47 14" xfId="1019" xr:uid="{00000000-0005-0000-0000-000022070000}"/>
    <cellStyle name="쉼표 [0] 2 2 47 15" xfId="1020" xr:uid="{00000000-0005-0000-0000-000023070000}"/>
    <cellStyle name="쉼표 [0] 2 2 47 16" xfId="1021" xr:uid="{00000000-0005-0000-0000-000024070000}"/>
    <cellStyle name="쉼표 [0] 2 2 47 17" xfId="1022" xr:uid="{00000000-0005-0000-0000-000025070000}"/>
    <cellStyle name="쉼표 [0] 2 2 47 18" xfId="1023" xr:uid="{00000000-0005-0000-0000-000026070000}"/>
    <cellStyle name="쉼표 [0] 2 2 47 19" xfId="1024" xr:uid="{00000000-0005-0000-0000-000027070000}"/>
    <cellStyle name="쉼표 [0] 2 2 47 2" xfId="1025" xr:uid="{00000000-0005-0000-0000-000028070000}"/>
    <cellStyle name="쉼표 [0] 2 2 47 20" xfId="1026" xr:uid="{00000000-0005-0000-0000-000029070000}"/>
    <cellStyle name="쉼표 [0] 2 2 47 21" xfId="1027" xr:uid="{00000000-0005-0000-0000-00002A070000}"/>
    <cellStyle name="쉼표 [0] 2 2 47 3" xfId="1028" xr:uid="{00000000-0005-0000-0000-00002B070000}"/>
    <cellStyle name="쉼표 [0] 2 2 47 4" xfId="1029" xr:uid="{00000000-0005-0000-0000-00002C070000}"/>
    <cellStyle name="쉼표 [0] 2 2 47 5" xfId="1030" xr:uid="{00000000-0005-0000-0000-00002D070000}"/>
    <cellStyle name="쉼표 [0] 2 2 47 6" xfId="1031" xr:uid="{00000000-0005-0000-0000-00002E070000}"/>
    <cellStyle name="쉼표 [0] 2 2 47 7" xfId="1032" xr:uid="{00000000-0005-0000-0000-00002F070000}"/>
    <cellStyle name="쉼표 [0] 2 2 47 8" xfId="1033" xr:uid="{00000000-0005-0000-0000-000030070000}"/>
    <cellStyle name="쉼표 [0] 2 2 47 9" xfId="1034" xr:uid="{00000000-0005-0000-0000-000031070000}"/>
    <cellStyle name="쉼표 [0] 2 2 48" xfId="1035" xr:uid="{00000000-0005-0000-0000-000032070000}"/>
    <cellStyle name="쉼표 [0] 2 2 49" xfId="1036" xr:uid="{00000000-0005-0000-0000-000033070000}"/>
    <cellStyle name="쉼표 [0] 2 2 5" xfId="1037" xr:uid="{00000000-0005-0000-0000-000034070000}"/>
    <cellStyle name="쉼표 [0] 2 2 50" xfId="1038" xr:uid="{00000000-0005-0000-0000-000035070000}"/>
    <cellStyle name="쉼표 [0] 2 2 51" xfId="1039" xr:uid="{00000000-0005-0000-0000-000036070000}"/>
    <cellStyle name="쉼표 [0] 2 2 52" xfId="1040" xr:uid="{00000000-0005-0000-0000-000037070000}"/>
    <cellStyle name="쉼표 [0] 2 2 53" xfId="1041" xr:uid="{00000000-0005-0000-0000-000038070000}"/>
    <cellStyle name="쉼표 [0] 2 2 54" xfId="1042" xr:uid="{00000000-0005-0000-0000-000039070000}"/>
    <cellStyle name="쉼표 [0] 2 2 55" xfId="1043" xr:uid="{00000000-0005-0000-0000-00003A070000}"/>
    <cellStyle name="쉼표 [0] 2 2 56" xfId="1044" xr:uid="{00000000-0005-0000-0000-00003B070000}"/>
    <cellStyle name="쉼표 [0] 2 2 57" xfId="1045" xr:uid="{00000000-0005-0000-0000-00003C070000}"/>
    <cellStyle name="쉼표 [0] 2 2 58" xfId="1046" xr:uid="{00000000-0005-0000-0000-00003D070000}"/>
    <cellStyle name="쉼표 [0] 2 2 59" xfId="1047" xr:uid="{00000000-0005-0000-0000-00003E070000}"/>
    <cellStyle name="쉼표 [0] 2 2 6" xfId="1048" xr:uid="{00000000-0005-0000-0000-00003F070000}"/>
    <cellStyle name="쉼표 [0] 2 2 60" xfId="1049" xr:uid="{00000000-0005-0000-0000-000040070000}"/>
    <cellStyle name="쉼표 [0] 2 2 61" xfId="1050" xr:uid="{00000000-0005-0000-0000-000041070000}"/>
    <cellStyle name="쉼표 [0] 2 2 62" xfId="1051" xr:uid="{00000000-0005-0000-0000-000042070000}"/>
    <cellStyle name="쉼표 [0] 2 2 63" xfId="1052" xr:uid="{00000000-0005-0000-0000-000043070000}"/>
    <cellStyle name="쉼표 [0] 2 2 64" xfId="1053" xr:uid="{00000000-0005-0000-0000-000044070000}"/>
    <cellStyle name="쉼표 [0] 2 2 65" xfId="1054" xr:uid="{00000000-0005-0000-0000-000045070000}"/>
    <cellStyle name="쉼표 [0] 2 2 66" xfId="1055" xr:uid="{00000000-0005-0000-0000-000046070000}"/>
    <cellStyle name="쉼표 [0] 2 2 67" xfId="1056" xr:uid="{00000000-0005-0000-0000-000047070000}"/>
    <cellStyle name="쉼표 [0] 2 2 68" xfId="1057" xr:uid="{00000000-0005-0000-0000-000048070000}"/>
    <cellStyle name="쉼표 [0] 2 2 69" xfId="1058" xr:uid="{00000000-0005-0000-0000-000049070000}"/>
    <cellStyle name="쉼표 [0] 2 2 7" xfId="1059" xr:uid="{00000000-0005-0000-0000-00004A070000}"/>
    <cellStyle name="쉼표 [0] 2 2 70" xfId="1060" xr:uid="{00000000-0005-0000-0000-00004B070000}"/>
    <cellStyle name="쉼표 [0] 2 2 71" xfId="1061" xr:uid="{00000000-0005-0000-0000-00004C070000}"/>
    <cellStyle name="쉼표 [0] 2 2 72" xfId="1062" xr:uid="{00000000-0005-0000-0000-00004D070000}"/>
    <cellStyle name="쉼표 [0] 2 2 73" xfId="1063" xr:uid="{00000000-0005-0000-0000-00004E070000}"/>
    <cellStyle name="쉼표 [0] 2 2 74" xfId="1064" xr:uid="{00000000-0005-0000-0000-00004F070000}"/>
    <cellStyle name="쉼표 [0] 2 2 75" xfId="1065" xr:uid="{00000000-0005-0000-0000-000050070000}"/>
    <cellStyle name="쉼표 [0] 2 2 76" xfId="1066" xr:uid="{00000000-0005-0000-0000-000051070000}"/>
    <cellStyle name="쉼표 [0] 2 2 77" xfId="1067" xr:uid="{00000000-0005-0000-0000-000052070000}"/>
    <cellStyle name="쉼표 [0] 2 2 77 2" xfId="2987" xr:uid="{00000000-0005-0000-0000-000053070000}"/>
    <cellStyle name="쉼표 [0] 2 2 78" xfId="1068" xr:uid="{00000000-0005-0000-0000-000054070000}"/>
    <cellStyle name="쉼표 [0] 2 2 79" xfId="2726" xr:uid="{00000000-0005-0000-0000-000055070000}"/>
    <cellStyle name="쉼표 [0] 2 2 8" xfId="1069" xr:uid="{00000000-0005-0000-0000-000056070000}"/>
    <cellStyle name="쉼표 [0] 2 2 80" xfId="2727" xr:uid="{00000000-0005-0000-0000-000057070000}"/>
    <cellStyle name="쉼표 [0] 2 2 81" xfId="2728" xr:uid="{00000000-0005-0000-0000-000058070000}"/>
    <cellStyle name="쉼표 [0] 2 2 82" xfId="2729" xr:uid="{00000000-0005-0000-0000-000059070000}"/>
    <cellStyle name="쉼표 [0] 2 2 83" xfId="2730" xr:uid="{00000000-0005-0000-0000-00005A070000}"/>
    <cellStyle name="쉼표 [0] 2 2 84" xfId="2731" xr:uid="{00000000-0005-0000-0000-00005B070000}"/>
    <cellStyle name="쉼표 [0] 2 2 85" xfId="2732" xr:uid="{00000000-0005-0000-0000-00005C070000}"/>
    <cellStyle name="쉼표 [0] 2 2 86" xfId="2733" xr:uid="{00000000-0005-0000-0000-00005D070000}"/>
    <cellStyle name="쉼표 [0] 2 2 87" xfId="2734" xr:uid="{00000000-0005-0000-0000-00005E070000}"/>
    <cellStyle name="쉼표 [0] 2 2 88" xfId="2735" xr:uid="{00000000-0005-0000-0000-00005F070000}"/>
    <cellStyle name="쉼표 [0] 2 2 89" xfId="2736" xr:uid="{00000000-0005-0000-0000-000060070000}"/>
    <cellStyle name="쉼표 [0] 2 2 9" xfId="1070" xr:uid="{00000000-0005-0000-0000-000061070000}"/>
    <cellStyle name="쉼표 [0] 2 2 90" xfId="2737" xr:uid="{00000000-0005-0000-0000-000062070000}"/>
    <cellStyle name="쉼표 [0] 2 2 91" xfId="2738" xr:uid="{00000000-0005-0000-0000-000063070000}"/>
    <cellStyle name="쉼표 [0] 2 2 92" xfId="2739" xr:uid="{00000000-0005-0000-0000-000064070000}"/>
    <cellStyle name="쉼표 [0] 2 2 93" xfId="2740" xr:uid="{00000000-0005-0000-0000-000065070000}"/>
    <cellStyle name="쉼표 [0] 2 2 94" xfId="2741" xr:uid="{00000000-0005-0000-0000-000066070000}"/>
    <cellStyle name="쉼표 [0] 2 2 95" xfId="2742" xr:uid="{00000000-0005-0000-0000-000067070000}"/>
    <cellStyle name="쉼표 [0] 2 2 96" xfId="2743" xr:uid="{00000000-0005-0000-0000-000068070000}"/>
    <cellStyle name="쉼표 [0] 2 2 97" xfId="2744" xr:uid="{00000000-0005-0000-0000-000069070000}"/>
    <cellStyle name="쉼표 [0] 2 2 98" xfId="2745" xr:uid="{00000000-0005-0000-0000-00006A070000}"/>
    <cellStyle name="쉼표 [0] 2 2 99" xfId="2746" xr:uid="{00000000-0005-0000-0000-00006B070000}"/>
    <cellStyle name="쉼표 [0] 2 3" xfId="3446" xr:uid="{00000000-0005-0000-0000-00006C070000}"/>
    <cellStyle name="쉼표 [0] 20" xfId="3447" xr:uid="{00000000-0005-0000-0000-00006D070000}"/>
    <cellStyle name="쉼표 [0] 20 10" xfId="1071" xr:uid="{00000000-0005-0000-0000-00006E070000}"/>
    <cellStyle name="쉼표 [0] 20 100" xfId="3448" xr:uid="{00000000-0005-0000-0000-00006F070000}"/>
    <cellStyle name="쉼표 [0] 20 101" xfId="3449" xr:uid="{00000000-0005-0000-0000-000070070000}"/>
    <cellStyle name="쉼표 [0] 20 102" xfId="3450" xr:uid="{00000000-0005-0000-0000-000071070000}"/>
    <cellStyle name="쉼표 [0] 20 103" xfId="3451" xr:uid="{00000000-0005-0000-0000-000072070000}"/>
    <cellStyle name="쉼표 [0] 20 104" xfId="3452" xr:uid="{00000000-0005-0000-0000-000073070000}"/>
    <cellStyle name="쉼표 [0] 20 105" xfId="3453" xr:uid="{00000000-0005-0000-0000-000074070000}"/>
    <cellStyle name="쉼표 [0] 20 106" xfId="3454" xr:uid="{00000000-0005-0000-0000-000075070000}"/>
    <cellStyle name="쉼표 [0] 20 11" xfId="1072" xr:uid="{00000000-0005-0000-0000-000076070000}"/>
    <cellStyle name="쉼표 [0] 20 12" xfId="1073" xr:uid="{00000000-0005-0000-0000-000077070000}"/>
    <cellStyle name="쉼표 [0] 20 13" xfId="1074" xr:uid="{00000000-0005-0000-0000-000078070000}"/>
    <cellStyle name="쉼표 [0] 20 14" xfId="1075" xr:uid="{00000000-0005-0000-0000-000079070000}"/>
    <cellStyle name="쉼표 [0] 20 15" xfId="1076" xr:uid="{00000000-0005-0000-0000-00007A070000}"/>
    <cellStyle name="쉼표 [0] 20 16" xfId="1077" xr:uid="{00000000-0005-0000-0000-00007B070000}"/>
    <cellStyle name="쉼표 [0] 20 17" xfId="1078" xr:uid="{00000000-0005-0000-0000-00007C070000}"/>
    <cellStyle name="쉼표 [0] 20 18" xfId="1079" xr:uid="{00000000-0005-0000-0000-00007D070000}"/>
    <cellStyle name="쉼표 [0] 20 19" xfId="1080" xr:uid="{00000000-0005-0000-0000-00007E070000}"/>
    <cellStyle name="쉼표 [0] 20 2" xfId="1081" xr:uid="{00000000-0005-0000-0000-00007F070000}"/>
    <cellStyle name="쉼표 [0] 20 20" xfId="1082" xr:uid="{00000000-0005-0000-0000-000080070000}"/>
    <cellStyle name="쉼표 [0] 20 21" xfId="1083" xr:uid="{00000000-0005-0000-0000-000081070000}"/>
    <cellStyle name="쉼표 [0] 20 22" xfId="1084" xr:uid="{00000000-0005-0000-0000-000082070000}"/>
    <cellStyle name="쉼표 [0] 20 23" xfId="1085" xr:uid="{00000000-0005-0000-0000-000083070000}"/>
    <cellStyle name="쉼표 [0] 20 24" xfId="1086" xr:uid="{00000000-0005-0000-0000-000084070000}"/>
    <cellStyle name="쉼표 [0] 20 25" xfId="1087" xr:uid="{00000000-0005-0000-0000-000085070000}"/>
    <cellStyle name="쉼표 [0] 20 26" xfId="1088" xr:uid="{00000000-0005-0000-0000-000086070000}"/>
    <cellStyle name="쉼표 [0] 20 27" xfId="1089" xr:uid="{00000000-0005-0000-0000-000087070000}"/>
    <cellStyle name="쉼표 [0] 20 28" xfId="1090" xr:uid="{00000000-0005-0000-0000-000088070000}"/>
    <cellStyle name="쉼표 [0] 20 29" xfId="1091" xr:uid="{00000000-0005-0000-0000-000089070000}"/>
    <cellStyle name="쉼표 [0] 20 3" xfId="1092" xr:uid="{00000000-0005-0000-0000-00008A070000}"/>
    <cellStyle name="쉼표 [0] 20 30" xfId="1093" xr:uid="{00000000-0005-0000-0000-00008B070000}"/>
    <cellStyle name="쉼표 [0] 20 31" xfId="1094" xr:uid="{00000000-0005-0000-0000-00008C070000}"/>
    <cellStyle name="쉼표 [0] 20 32" xfId="1095" xr:uid="{00000000-0005-0000-0000-00008D070000}"/>
    <cellStyle name="쉼표 [0] 20 33" xfId="1096" xr:uid="{00000000-0005-0000-0000-00008E070000}"/>
    <cellStyle name="쉼표 [0] 20 34" xfId="1097" xr:uid="{00000000-0005-0000-0000-00008F070000}"/>
    <cellStyle name="쉼표 [0] 20 35" xfId="1098" xr:uid="{00000000-0005-0000-0000-000090070000}"/>
    <cellStyle name="쉼표 [0] 20 36" xfId="1099" xr:uid="{00000000-0005-0000-0000-000091070000}"/>
    <cellStyle name="쉼표 [0] 20 37" xfId="1100" xr:uid="{00000000-0005-0000-0000-000092070000}"/>
    <cellStyle name="쉼표 [0] 20 38" xfId="1101" xr:uid="{00000000-0005-0000-0000-000093070000}"/>
    <cellStyle name="쉼표 [0] 20 39" xfId="1102" xr:uid="{00000000-0005-0000-0000-000094070000}"/>
    <cellStyle name="쉼표 [0] 20 4" xfId="1103" xr:uid="{00000000-0005-0000-0000-000095070000}"/>
    <cellStyle name="쉼표 [0] 20 40" xfId="1104" xr:uid="{00000000-0005-0000-0000-000096070000}"/>
    <cellStyle name="쉼표 [0] 20 41" xfId="1105" xr:uid="{00000000-0005-0000-0000-000097070000}"/>
    <cellStyle name="쉼표 [0] 20 42" xfId="1106" xr:uid="{00000000-0005-0000-0000-000098070000}"/>
    <cellStyle name="쉼표 [0] 20 43" xfId="1107" xr:uid="{00000000-0005-0000-0000-000099070000}"/>
    <cellStyle name="쉼표 [0] 20 44" xfId="1108" xr:uid="{00000000-0005-0000-0000-00009A070000}"/>
    <cellStyle name="쉼표 [0] 20 45" xfId="1109" xr:uid="{00000000-0005-0000-0000-00009B070000}"/>
    <cellStyle name="쉼표 [0] 20 46" xfId="1110" xr:uid="{00000000-0005-0000-0000-00009C070000}"/>
    <cellStyle name="쉼표 [0] 20 47" xfId="1111" xr:uid="{00000000-0005-0000-0000-00009D070000}"/>
    <cellStyle name="쉼표 [0] 20 48" xfId="1112" xr:uid="{00000000-0005-0000-0000-00009E070000}"/>
    <cellStyle name="쉼표 [0] 20 49" xfId="1113" xr:uid="{00000000-0005-0000-0000-00009F070000}"/>
    <cellStyle name="쉼표 [0] 20 5" xfId="1114" xr:uid="{00000000-0005-0000-0000-0000A0070000}"/>
    <cellStyle name="쉼표 [0] 20 50" xfId="1115" xr:uid="{00000000-0005-0000-0000-0000A1070000}"/>
    <cellStyle name="쉼표 [0] 20 51" xfId="2747" xr:uid="{00000000-0005-0000-0000-0000A2070000}"/>
    <cellStyle name="쉼표 [0] 20 52" xfId="2748" xr:uid="{00000000-0005-0000-0000-0000A3070000}"/>
    <cellStyle name="쉼표 [0] 20 53" xfId="2749" xr:uid="{00000000-0005-0000-0000-0000A4070000}"/>
    <cellStyle name="쉼표 [0] 20 54" xfId="2750" xr:uid="{00000000-0005-0000-0000-0000A5070000}"/>
    <cellStyle name="쉼표 [0] 20 55" xfId="2751" xr:uid="{00000000-0005-0000-0000-0000A6070000}"/>
    <cellStyle name="쉼표 [0] 20 56" xfId="2752" xr:uid="{00000000-0005-0000-0000-0000A7070000}"/>
    <cellStyle name="쉼표 [0] 20 57" xfId="2753" xr:uid="{00000000-0005-0000-0000-0000A8070000}"/>
    <cellStyle name="쉼표 [0] 20 58" xfId="2754" xr:uid="{00000000-0005-0000-0000-0000A9070000}"/>
    <cellStyle name="쉼표 [0] 20 59" xfId="2755" xr:uid="{00000000-0005-0000-0000-0000AA070000}"/>
    <cellStyle name="쉼표 [0] 20 6" xfId="1116" xr:uid="{00000000-0005-0000-0000-0000AB070000}"/>
    <cellStyle name="쉼표 [0] 20 60" xfId="2756" xr:uid="{00000000-0005-0000-0000-0000AC070000}"/>
    <cellStyle name="쉼표 [0] 20 61" xfId="2757" xr:uid="{00000000-0005-0000-0000-0000AD070000}"/>
    <cellStyle name="쉼표 [0] 20 62" xfId="2758" xr:uid="{00000000-0005-0000-0000-0000AE070000}"/>
    <cellStyle name="쉼표 [0] 20 63" xfId="2759" xr:uid="{00000000-0005-0000-0000-0000AF070000}"/>
    <cellStyle name="쉼표 [0] 20 64" xfId="2760" xr:uid="{00000000-0005-0000-0000-0000B0070000}"/>
    <cellStyle name="쉼표 [0] 20 65" xfId="2761" xr:uid="{00000000-0005-0000-0000-0000B1070000}"/>
    <cellStyle name="쉼표 [0] 20 66" xfId="2762" xr:uid="{00000000-0005-0000-0000-0000B2070000}"/>
    <cellStyle name="쉼표 [0] 20 67" xfId="2763" xr:uid="{00000000-0005-0000-0000-0000B3070000}"/>
    <cellStyle name="쉼표 [0] 20 68" xfId="2764" xr:uid="{00000000-0005-0000-0000-0000B4070000}"/>
    <cellStyle name="쉼표 [0] 20 69" xfId="2765" xr:uid="{00000000-0005-0000-0000-0000B5070000}"/>
    <cellStyle name="쉼표 [0] 20 7" xfId="1117" xr:uid="{00000000-0005-0000-0000-0000B6070000}"/>
    <cellStyle name="쉼표 [0] 20 70" xfId="2766" xr:uid="{00000000-0005-0000-0000-0000B7070000}"/>
    <cellStyle name="쉼표 [0] 20 71" xfId="2767" xr:uid="{00000000-0005-0000-0000-0000B8070000}"/>
    <cellStyle name="쉼표 [0] 20 72" xfId="2768" xr:uid="{00000000-0005-0000-0000-0000B9070000}"/>
    <cellStyle name="쉼표 [0] 20 73" xfId="2769" xr:uid="{00000000-0005-0000-0000-0000BA070000}"/>
    <cellStyle name="쉼표 [0] 20 74" xfId="2770" xr:uid="{00000000-0005-0000-0000-0000BB070000}"/>
    <cellStyle name="쉼표 [0] 20 75" xfId="2771" xr:uid="{00000000-0005-0000-0000-0000BC070000}"/>
    <cellStyle name="쉼표 [0] 20 76" xfId="2772" xr:uid="{00000000-0005-0000-0000-0000BD070000}"/>
    <cellStyle name="쉼표 [0] 20 77" xfId="2773" xr:uid="{00000000-0005-0000-0000-0000BE070000}"/>
    <cellStyle name="쉼표 [0] 20 78" xfId="2774" xr:uid="{00000000-0005-0000-0000-0000BF070000}"/>
    <cellStyle name="쉼표 [0] 20 79" xfId="2775" xr:uid="{00000000-0005-0000-0000-0000C0070000}"/>
    <cellStyle name="쉼표 [0] 20 8" xfId="1118" xr:uid="{00000000-0005-0000-0000-0000C1070000}"/>
    <cellStyle name="쉼표 [0] 20 80" xfId="2776" xr:uid="{00000000-0005-0000-0000-0000C2070000}"/>
    <cellStyle name="쉼표 [0] 20 81" xfId="2777" xr:uid="{00000000-0005-0000-0000-0000C3070000}"/>
    <cellStyle name="쉼표 [0] 20 82" xfId="2778" xr:uid="{00000000-0005-0000-0000-0000C4070000}"/>
    <cellStyle name="쉼표 [0] 20 83" xfId="2779" xr:uid="{00000000-0005-0000-0000-0000C5070000}"/>
    <cellStyle name="쉼표 [0] 20 84" xfId="2780" xr:uid="{00000000-0005-0000-0000-0000C6070000}"/>
    <cellStyle name="쉼표 [0] 20 85" xfId="2781" xr:uid="{00000000-0005-0000-0000-0000C7070000}"/>
    <cellStyle name="쉼표 [0] 20 86" xfId="2782" xr:uid="{00000000-0005-0000-0000-0000C8070000}"/>
    <cellStyle name="쉼표 [0] 20 87" xfId="2783" xr:uid="{00000000-0005-0000-0000-0000C9070000}"/>
    <cellStyle name="쉼표 [0] 20 88" xfId="2784" xr:uid="{00000000-0005-0000-0000-0000CA070000}"/>
    <cellStyle name="쉼표 [0] 20 89" xfId="2785" xr:uid="{00000000-0005-0000-0000-0000CB070000}"/>
    <cellStyle name="쉼표 [0] 20 9" xfId="1119" xr:uid="{00000000-0005-0000-0000-0000CC070000}"/>
    <cellStyle name="쉼표 [0] 20 90" xfId="3455" xr:uid="{00000000-0005-0000-0000-0000CD070000}"/>
    <cellStyle name="쉼표 [0] 20 91" xfId="3456" xr:uid="{00000000-0005-0000-0000-0000CE070000}"/>
    <cellStyle name="쉼표 [0] 20 92" xfId="3457" xr:uid="{00000000-0005-0000-0000-0000CF070000}"/>
    <cellStyle name="쉼표 [0] 20 93" xfId="3458" xr:uid="{00000000-0005-0000-0000-0000D0070000}"/>
    <cellStyle name="쉼표 [0] 20 94" xfId="3459" xr:uid="{00000000-0005-0000-0000-0000D1070000}"/>
    <cellStyle name="쉼표 [0] 20 95" xfId="3460" xr:uid="{00000000-0005-0000-0000-0000D2070000}"/>
    <cellStyle name="쉼표 [0] 20 96" xfId="3461" xr:uid="{00000000-0005-0000-0000-0000D3070000}"/>
    <cellStyle name="쉼표 [0] 20 97" xfId="3462" xr:uid="{00000000-0005-0000-0000-0000D4070000}"/>
    <cellStyle name="쉼표 [0] 20 98" xfId="3463" xr:uid="{00000000-0005-0000-0000-0000D5070000}"/>
    <cellStyle name="쉼표 [0] 20 99" xfId="3464" xr:uid="{00000000-0005-0000-0000-0000D6070000}"/>
    <cellStyle name="쉼표 [0] 21" xfId="3465" xr:uid="{00000000-0005-0000-0000-0000D7070000}"/>
    <cellStyle name="쉼표 [0] 21 10" xfId="1120" xr:uid="{00000000-0005-0000-0000-0000D8070000}"/>
    <cellStyle name="쉼표 [0] 21 100" xfId="3466" xr:uid="{00000000-0005-0000-0000-0000D9070000}"/>
    <cellStyle name="쉼표 [0] 21 101" xfId="3467" xr:uid="{00000000-0005-0000-0000-0000DA070000}"/>
    <cellStyle name="쉼표 [0] 21 102" xfId="3468" xr:uid="{00000000-0005-0000-0000-0000DB070000}"/>
    <cellStyle name="쉼표 [0] 21 103" xfId="3469" xr:uid="{00000000-0005-0000-0000-0000DC070000}"/>
    <cellStyle name="쉼표 [0] 21 104" xfId="3470" xr:uid="{00000000-0005-0000-0000-0000DD070000}"/>
    <cellStyle name="쉼표 [0] 21 105" xfId="3471" xr:uid="{00000000-0005-0000-0000-0000DE070000}"/>
    <cellStyle name="쉼표 [0] 21 106" xfId="3472" xr:uid="{00000000-0005-0000-0000-0000DF070000}"/>
    <cellStyle name="쉼표 [0] 21 11" xfId="1121" xr:uid="{00000000-0005-0000-0000-0000E0070000}"/>
    <cellStyle name="쉼표 [0] 21 12" xfId="1122" xr:uid="{00000000-0005-0000-0000-0000E1070000}"/>
    <cellStyle name="쉼표 [0] 21 13" xfId="1123" xr:uid="{00000000-0005-0000-0000-0000E2070000}"/>
    <cellStyle name="쉼표 [0] 21 14" xfId="1124" xr:uid="{00000000-0005-0000-0000-0000E3070000}"/>
    <cellStyle name="쉼표 [0] 21 15" xfId="1125" xr:uid="{00000000-0005-0000-0000-0000E4070000}"/>
    <cellStyle name="쉼표 [0] 21 16" xfId="1126" xr:uid="{00000000-0005-0000-0000-0000E5070000}"/>
    <cellStyle name="쉼표 [0] 21 17" xfId="1127" xr:uid="{00000000-0005-0000-0000-0000E6070000}"/>
    <cellStyle name="쉼표 [0] 21 18" xfId="1128" xr:uid="{00000000-0005-0000-0000-0000E7070000}"/>
    <cellStyle name="쉼표 [0] 21 19" xfId="1129" xr:uid="{00000000-0005-0000-0000-0000E8070000}"/>
    <cellStyle name="쉼표 [0] 21 2" xfId="1130" xr:uid="{00000000-0005-0000-0000-0000E9070000}"/>
    <cellStyle name="쉼표 [0] 21 20" xfId="1131" xr:uid="{00000000-0005-0000-0000-0000EA070000}"/>
    <cellStyle name="쉼표 [0] 21 21" xfId="1132" xr:uid="{00000000-0005-0000-0000-0000EB070000}"/>
    <cellStyle name="쉼표 [0] 21 22" xfId="1133" xr:uid="{00000000-0005-0000-0000-0000EC070000}"/>
    <cellStyle name="쉼표 [0] 21 23" xfId="1134" xr:uid="{00000000-0005-0000-0000-0000ED070000}"/>
    <cellStyle name="쉼표 [0] 21 24" xfId="1135" xr:uid="{00000000-0005-0000-0000-0000EE070000}"/>
    <cellStyle name="쉼표 [0] 21 25" xfId="1136" xr:uid="{00000000-0005-0000-0000-0000EF070000}"/>
    <cellStyle name="쉼표 [0] 21 26" xfId="1137" xr:uid="{00000000-0005-0000-0000-0000F0070000}"/>
    <cellStyle name="쉼표 [0] 21 27" xfId="1138" xr:uid="{00000000-0005-0000-0000-0000F1070000}"/>
    <cellStyle name="쉼표 [0] 21 28" xfId="1139" xr:uid="{00000000-0005-0000-0000-0000F2070000}"/>
    <cellStyle name="쉼표 [0] 21 29" xfId="1140" xr:uid="{00000000-0005-0000-0000-0000F3070000}"/>
    <cellStyle name="쉼표 [0] 21 3" xfId="1141" xr:uid="{00000000-0005-0000-0000-0000F4070000}"/>
    <cellStyle name="쉼표 [0] 21 30" xfId="1142" xr:uid="{00000000-0005-0000-0000-0000F5070000}"/>
    <cellStyle name="쉼표 [0] 21 31" xfId="1143" xr:uid="{00000000-0005-0000-0000-0000F6070000}"/>
    <cellStyle name="쉼표 [0] 21 32" xfId="1144" xr:uid="{00000000-0005-0000-0000-0000F7070000}"/>
    <cellStyle name="쉼표 [0] 21 33" xfId="1145" xr:uid="{00000000-0005-0000-0000-0000F8070000}"/>
    <cellStyle name="쉼표 [0] 21 34" xfId="1146" xr:uid="{00000000-0005-0000-0000-0000F9070000}"/>
    <cellStyle name="쉼표 [0] 21 35" xfId="1147" xr:uid="{00000000-0005-0000-0000-0000FA070000}"/>
    <cellStyle name="쉼표 [0] 21 36" xfId="1148" xr:uid="{00000000-0005-0000-0000-0000FB070000}"/>
    <cellStyle name="쉼표 [0] 21 37" xfId="1149" xr:uid="{00000000-0005-0000-0000-0000FC070000}"/>
    <cellStyle name="쉼표 [0] 21 38" xfId="1150" xr:uid="{00000000-0005-0000-0000-0000FD070000}"/>
    <cellStyle name="쉼표 [0] 21 39" xfId="1151" xr:uid="{00000000-0005-0000-0000-0000FE070000}"/>
    <cellStyle name="쉼표 [0] 21 4" xfId="1152" xr:uid="{00000000-0005-0000-0000-0000FF070000}"/>
    <cellStyle name="쉼표 [0] 21 40" xfId="1153" xr:uid="{00000000-0005-0000-0000-000000080000}"/>
    <cellStyle name="쉼표 [0] 21 41" xfId="1154" xr:uid="{00000000-0005-0000-0000-000001080000}"/>
    <cellStyle name="쉼표 [0] 21 42" xfId="1155" xr:uid="{00000000-0005-0000-0000-000002080000}"/>
    <cellStyle name="쉼표 [0] 21 43" xfId="1156" xr:uid="{00000000-0005-0000-0000-000003080000}"/>
    <cellStyle name="쉼표 [0] 21 44" xfId="1157" xr:uid="{00000000-0005-0000-0000-000004080000}"/>
    <cellStyle name="쉼표 [0] 21 45" xfId="1158" xr:uid="{00000000-0005-0000-0000-000005080000}"/>
    <cellStyle name="쉼표 [0] 21 46" xfId="1159" xr:uid="{00000000-0005-0000-0000-000006080000}"/>
    <cellStyle name="쉼표 [0] 21 47" xfId="1160" xr:uid="{00000000-0005-0000-0000-000007080000}"/>
    <cellStyle name="쉼표 [0] 21 48" xfId="1161" xr:uid="{00000000-0005-0000-0000-000008080000}"/>
    <cellStyle name="쉼표 [0] 21 49" xfId="1162" xr:uid="{00000000-0005-0000-0000-000009080000}"/>
    <cellStyle name="쉼표 [0] 21 5" xfId="1163" xr:uid="{00000000-0005-0000-0000-00000A080000}"/>
    <cellStyle name="쉼표 [0] 21 50" xfId="1164" xr:uid="{00000000-0005-0000-0000-00000B080000}"/>
    <cellStyle name="쉼표 [0] 21 51" xfId="2786" xr:uid="{00000000-0005-0000-0000-00000C080000}"/>
    <cellStyle name="쉼표 [0] 21 52" xfId="2787" xr:uid="{00000000-0005-0000-0000-00000D080000}"/>
    <cellStyle name="쉼표 [0] 21 53" xfId="2788" xr:uid="{00000000-0005-0000-0000-00000E080000}"/>
    <cellStyle name="쉼표 [0] 21 54" xfId="2789" xr:uid="{00000000-0005-0000-0000-00000F080000}"/>
    <cellStyle name="쉼표 [0] 21 55" xfId="2790" xr:uid="{00000000-0005-0000-0000-000010080000}"/>
    <cellStyle name="쉼표 [0] 21 56" xfId="2791" xr:uid="{00000000-0005-0000-0000-000011080000}"/>
    <cellStyle name="쉼표 [0] 21 57" xfId="2792" xr:uid="{00000000-0005-0000-0000-000012080000}"/>
    <cellStyle name="쉼표 [0] 21 58" xfId="2793" xr:uid="{00000000-0005-0000-0000-000013080000}"/>
    <cellStyle name="쉼표 [0] 21 59" xfId="2794" xr:uid="{00000000-0005-0000-0000-000014080000}"/>
    <cellStyle name="쉼표 [0] 21 6" xfId="1165" xr:uid="{00000000-0005-0000-0000-000015080000}"/>
    <cellStyle name="쉼표 [0] 21 60" xfId="2795" xr:uid="{00000000-0005-0000-0000-000016080000}"/>
    <cellStyle name="쉼표 [0] 21 61" xfId="2796" xr:uid="{00000000-0005-0000-0000-000017080000}"/>
    <cellStyle name="쉼표 [0] 21 62" xfId="2797" xr:uid="{00000000-0005-0000-0000-000018080000}"/>
    <cellStyle name="쉼표 [0] 21 63" xfId="2798" xr:uid="{00000000-0005-0000-0000-000019080000}"/>
    <cellStyle name="쉼표 [0] 21 64" xfId="2799" xr:uid="{00000000-0005-0000-0000-00001A080000}"/>
    <cellStyle name="쉼표 [0] 21 65" xfId="2800" xr:uid="{00000000-0005-0000-0000-00001B080000}"/>
    <cellStyle name="쉼표 [0] 21 66" xfId="2801" xr:uid="{00000000-0005-0000-0000-00001C080000}"/>
    <cellStyle name="쉼표 [0] 21 67" xfId="2802" xr:uid="{00000000-0005-0000-0000-00001D080000}"/>
    <cellStyle name="쉼표 [0] 21 68" xfId="2803" xr:uid="{00000000-0005-0000-0000-00001E080000}"/>
    <cellStyle name="쉼표 [0] 21 69" xfId="2804" xr:uid="{00000000-0005-0000-0000-00001F080000}"/>
    <cellStyle name="쉼표 [0] 21 7" xfId="1166" xr:uid="{00000000-0005-0000-0000-000020080000}"/>
    <cellStyle name="쉼표 [0] 21 70" xfId="2805" xr:uid="{00000000-0005-0000-0000-000021080000}"/>
    <cellStyle name="쉼표 [0] 21 71" xfId="2806" xr:uid="{00000000-0005-0000-0000-000022080000}"/>
    <cellStyle name="쉼표 [0] 21 72" xfId="2807" xr:uid="{00000000-0005-0000-0000-000023080000}"/>
    <cellStyle name="쉼표 [0] 21 73" xfId="2808" xr:uid="{00000000-0005-0000-0000-000024080000}"/>
    <cellStyle name="쉼표 [0] 21 74" xfId="2809" xr:uid="{00000000-0005-0000-0000-000025080000}"/>
    <cellStyle name="쉼표 [0] 21 75" xfId="2810" xr:uid="{00000000-0005-0000-0000-000026080000}"/>
    <cellStyle name="쉼표 [0] 21 76" xfId="2811" xr:uid="{00000000-0005-0000-0000-000027080000}"/>
    <cellStyle name="쉼표 [0] 21 77" xfId="2812" xr:uid="{00000000-0005-0000-0000-000028080000}"/>
    <cellStyle name="쉼표 [0] 21 78" xfId="2813" xr:uid="{00000000-0005-0000-0000-000029080000}"/>
    <cellStyle name="쉼표 [0] 21 79" xfId="2814" xr:uid="{00000000-0005-0000-0000-00002A080000}"/>
    <cellStyle name="쉼표 [0] 21 8" xfId="1167" xr:uid="{00000000-0005-0000-0000-00002B080000}"/>
    <cellStyle name="쉼표 [0] 21 80" xfId="2815" xr:uid="{00000000-0005-0000-0000-00002C080000}"/>
    <cellStyle name="쉼표 [0] 21 81" xfId="2816" xr:uid="{00000000-0005-0000-0000-00002D080000}"/>
    <cellStyle name="쉼표 [0] 21 82" xfId="2817" xr:uid="{00000000-0005-0000-0000-00002E080000}"/>
    <cellStyle name="쉼표 [0] 21 83" xfId="2818" xr:uid="{00000000-0005-0000-0000-00002F080000}"/>
    <cellStyle name="쉼표 [0] 21 84" xfId="2819" xr:uid="{00000000-0005-0000-0000-000030080000}"/>
    <cellStyle name="쉼표 [0] 21 85" xfId="2820" xr:uid="{00000000-0005-0000-0000-000031080000}"/>
    <cellStyle name="쉼표 [0] 21 86" xfId="2821" xr:uid="{00000000-0005-0000-0000-000032080000}"/>
    <cellStyle name="쉼표 [0] 21 87" xfId="2822" xr:uid="{00000000-0005-0000-0000-000033080000}"/>
    <cellStyle name="쉼표 [0] 21 88" xfId="2823" xr:uid="{00000000-0005-0000-0000-000034080000}"/>
    <cellStyle name="쉼표 [0] 21 89" xfId="2824" xr:uid="{00000000-0005-0000-0000-000035080000}"/>
    <cellStyle name="쉼표 [0] 21 9" xfId="1168" xr:uid="{00000000-0005-0000-0000-000036080000}"/>
    <cellStyle name="쉼표 [0] 21 90" xfId="3473" xr:uid="{00000000-0005-0000-0000-000037080000}"/>
    <cellStyle name="쉼표 [0] 21 91" xfId="3474" xr:uid="{00000000-0005-0000-0000-000038080000}"/>
    <cellStyle name="쉼표 [0] 21 92" xfId="3475" xr:uid="{00000000-0005-0000-0000-000039080000}"/>
    <cellStyle name="쉼표 [0] 21 93" xfId="3476" xr:uid="{00000000-0005-0000-0000-00003A080000}"/>
    <cellStyle name="쉼표 [0] 21 94" xfId="3477" xr:uid="{00000000-0005-0000-0000-00003B080000}"/>
    <cellStyle name="쉼표 [0] 21 95" xfId="3478" xr:uid="{00000000-0005-0000-0000-00003C080000}"/>
    <cellStyle name="쉼표 [0] 21 96" xfId="3479" xr:uid="{00000000-0005-0000-0000-00003D080000}"/>
    <cellStyle name="쉼표 [0] 21 97" xfId="3480" xr:uid="{00000000-0005-0000-0000-00003E080000}"/>
    <cellStyle name="쉼표 [0] 21 98" xfId="3481" xr:uid="{00000000-0005-0000-0000-00003F080000}"/>
    <cellStyle name="쉼표 [0] 21 99" xfId="3482" xr:uid="{00000000-0005-0000-0000-000040080000}"/>
    <cellStyle name="쉼표 [0] 22" xfId="3483" xr:uid="{00000000-0005-0000-0000-000041080000}"/>
    <cellStyle name="쉼표 [0] 22 10" xfId="1169" xr:uid="{00000000-0005-0000-0000-000042080000}"/>
    <cellStyle name="쉼표 [0] 22 100" xfId="3484" xr:uid="{00000000-0005-0000-0000-000043080000}"/>
    <cellStyle name="쉼표 [0] 22 101" xfId="3485" xr:uid="{00000000-0005-0000-0000-000044080000}"/>
    <cellStyle name="쉼표 [0] 22 102" xfId="3486" xr:uid="{00000000-0005-0000-0000-000045080000}"/>
    <cellStyle name="쉼표 [0] 22 103" xfId="3487" xr:uid="{00000000-0005-0000-0000-000046080000}"/>
    <cellStyle name="쉼표 [0] 22 104" xfId="3488" xr:uid="{00000000-0005-0000-0000-000047080000}"/>
    <cellStyle name="쉼표 [0] 22 105" xfId="3489" xr:uid="{00000000-0005-0000-0000-000048080000}"/>
    <cellStyle name="쉼표 [0] 22 106" xfId="3490" xr:uid="{00000000-0005-0000-0000-000049080000}"/>
    <cellStyle name="쉼표 [0] 22 11" xfId="1170" xr:uid="{00000000-0005-0000-0000-00004A080000}"/>
    <cellStyle name="쉼표 [0] 22 12" xfId="1171" xr:uid="{00000000-0005-0000-0000-00004B080000}"/>
    <cellStyle name="쉼표 [0] 22 13" xfId="1172" xr:uid="{00000000-0005-0000-0000-00004C080000}"/>
    <cellStyle name="쉼표 [0] 22 14" xfId="1173" xr:uid="{00000000-0005-0000-0000-00004D080000}"/>
    <cellStyle name="쉼표 [0] 22 15" xfId="1174" xr:uid="{00000000-0005-0000-0000-00004E080000}"/>
    <cellStyle name="쉼표 [0] 22 16" xfId="1175" xr:uid="{00000000-0005-0000-0000-00004F080000}"/>
    <cellStyle name="쉼표 [0] 22 17" xfId="1176" xr:uid="{00000000-0005-0000-0000-000050080000}"/>
    <cellStyle name="쉼표 [0] 22 18" xfId="1177" xr:uid="{00000000-0005-0000-0000-000051080000}"/>
    <cellStyle name="쉼표 [0] 22 19" xfId="1178" xr:uid="{00000000-0005-0000-0000-000052080000}"/>
    <cellStyle name="쉼표 [0] 22 2" xfId="1179" xr:uid="{00000000-0005-0000-0000-000053080000}"/>
    <cellStyle name="쉼표 [0] 22 20" xfId="1180" xr:uid="{00000000-0005-0000-0000-000054080000}"/>
    <cellStyle name="쉼표 [0] 22 21" xfId="1181" xr:uid="{00000000-0005-0000-0000-000055080000}"/>
    <cellStyle name="쉼표 [0] 22 22" xfId="1182" xr:uid="{00000000-0005-0000-0000-000056080000}"/>
    <cellStyle name="쉼표 [0] 22 23" xfId="1183" xr:uid="{00000000-0005-0000-0000-000057080000}"/>
    <cellStyle name="쉼표 [0] 22 24" xfId="1184" xr:uid="{00000000-0005-0000-0000-000058080000}"/>
    <cellStyle name="쉼표 [0] 22 25" xfId="1185" xr:uid="{00000000-0005-0000-0000-000059080000}"/>
    <cellStyle name="쉼표 [0] 22 26" xfId="1186" xr:uid="{00000000-0005-0000-0000-00005A080000}"/>
    <cellStyle name="쉼표 [0] 22 27" xfId="1187" xr:uid="{00000000-0005-0000-0000-00005B080000}"/>
    <cellStyle name="쉼표 [0] 22 28" xfId="1188" xr:uid="{00000000-0005-0000-0000-00005C080000}"/>
    <cellStyle name="쉼표 [0] 22 29" xfId="1189" xr:uid="{00000000-0005-0000-0000-00005D080000}"/>
    <cellStyle name="쉼표 [0] 22 3" xfId="1190" xr:uid="{00000000-0005-0000-0000-00005E080000}"/>
    <cellStyle name="쉼표 [0] 22 30" xfId="1191" xr:uid="{00000000-0005-0000-0000-00005F080000}"/>
    <cellStyle name="쉼표 [0] 22 31" xfId="1192" xr:uid="{00000000-0005-0000-0000-000060080000}"/>
    <cellStyle name="쉼표 [0] 22 32" xfId="1193" xr:uid="{00000000-0005-0000-0000-000061080000}"/>
    <cellStyle name="쉼표 [0] 22 33" xfId="1194" xr:uid="{00000000-0005-0000-0000-000062080000}"/>
    <cellStyle name="쉼표 [0] 22 34" xfId="1195" xr:uid="{00000000-0005-0000-0000-000063080000}"/>
    <cellStyle name="쉼표 [0] 22 35" xfId="1196" xr:uid="{00000000-0005-0000-0000-000064080000}"/>
    <cellStyle name="쉼표 [0] 22 36" xfId="1197" xr:uid="{00000000-0005-0000-0000-000065080000}"/>
    <cellStyle name="쉼표 [0] 22 37" xfId="1198" xr:uid="{00000000-0005-0000-0000-000066080000}"/>
    <cellStyle name="쉼표 [0] 22 38" xfId="1199" xr:uid="{00000000-0005-0000-0000-000067080000}"/>
    <cellStyle name="쉼표 [0] 22 39" xfId="1200" xr:uid="{00000000-0005-0000-0000-000068080000}"/>
    <cellStyle name="쉼표 [0] 22 4" xfId="1201" xr:uid="{00000000-0005-0000-0000-000069080000}"/>
    <cellStyle name="쉼표 [0] 22 40" xfId="1202" xr:uid="{00000000-0005-0000-0000-00006A080000}"/>
    <cellStyle name="쉼표 [0] 22 41" xfId="1203" xr:uid="{00000000-0005-0000-0000-00006B080000}"/>
    <cellStyle name="쉼표 [0] 22 42" xfId="1204" xr:uid="{00000000-0005-0000-0000-00006C080000}"/>
    <cellStyle name="쉼표 [0] 22 43" xfId="1205" xr:uid="{00000000-0005-0000-0000-00006D080000}"/>
    <cellStyle name="쉼표 [0] 22 44" xfId="1206" xr:uid="{00000000-0005-0000-0000-00006E080000}"/>
    <cellStyle name="쉼표 [0] 22 45" xfId="1207" xr:uid="{00000000-0005-0000-0000-00006F080000}"/>
    <cellStyle name="쉼표 [0] 22 46" xfId="1208" xr:uid="{00000000-0005-0000-0000-000070080000}"/>
    <cellStyle name="쉼표 [0] 22 47" xfId="1209" xr:uid="{00000000-0005-0000-0000-000071080000}"/>
    <cellStyle name="쉼표 [0] 22 48" xfId="1210" xr:uid="{00000000-0005-0000-0000-000072080000}"/>
    <cellStyle name="쉼표 [0] 22 49" xfId="1211" xr:uid="{00000000-0005-0000-0000-000073080000}"/>
    <cellStyle name="쉼표 [0] 22 5" xfId="1212" xr:uid="{00000000-0005-0000-0000-000074080000}"/>
    <cellStyle name="쉼표 [0] 22 50" xfId="1213" xr:uid="{00000000-0005-0000-0000-000075080000}"/>
    <cellStyle name="쉼표 [0] 22 51" xfId="2825" xr:uid="{00000000-0005-0000-0000-000076080000}"/>
    <cellStyle name="쉼표 [0] 22 52" xfId="2826" xr:uid="{00000000-0005-0000-0000-000077080000}"/>
    <cellStyle name="쉼표 [0] 22 53" xfId="2827" xr:uid="{00000000-0005-0000-0000-000078080000}"/>
    <cellStyle name="쉼표 [0] 22 54" xfId="2828" xr:uid="{00000000-0005-0000-0000-000079080000}"/>
    <cellStyle name="쉼표 [0] 22 55" xfId="2829" xr:uid="{00000000-0005-0000-0000-00007A080000}"/>
    <cellStyle name="쉼표 [0] 22 56" xfId="2830" xr:uid="{00000000-0005-0000-0000-00007B080000}"/>
    <cellStyle name="쉼표 [0] 22 57" xfId="2831" xr:uid="{00000000-0005-0000-0000-00007C080000}"/>
    <cellStyle name="쉼표 [0] 22 58" xfId="2832" xr:uid="{00000000-0005-0000-0000-00007D080000}"/>
    <cellStyle name="쉼표 [0] 22 59" xfId="2833" xr:uid="{00000000-0005-0000-0000-00007E080000}"/>
    <cellStyle name="쉼표 [0] 22 6" xfId="1214" xr:uid="{00000000-0005-0000-0000-00007F080000}"/>
    <cellStyle name="쉼표 [0] 22 60" xfId="2834" xr:uid="{00000000-0005-0000-0000-000080080000}"/>
    <cellStyle name="쉼표 [0] 22 61" xfId="2835" xr:uid="{00000000-0005-0000-0000-000081080000}"/>
    <cellStyle name="쉼표 [0] 22 62" xfId="2836" xr:uid="{00000000-0005-0000-0000-000082080000}"/>
    <cellStyle name="쉼표 [0] 22 63" xfId="2837" xr:uid="{00000000-0005-0000-0000-000083080000}"/>
    <cellStyle name="쉼표 [0] 22 64" xfId="2838" xr:uid="{00000000-0005-0000-0000-000084080000}"/>
    <cellStyle name="쉼표 [0] 22 65" xfId="2839" xr:uid="{00000000-0005-0000-0000-000085080000}"/>
    <cellStyle name="쉼표 [0] 22 66" xfId="2840" xr:uid="{00000000-0005-0000-0000-000086080000}"/>
    <cellStyle name="쉼표 [0] 22 67" xfId="2841" xr:uid="{00000000-0005-0000-0000-000087080000}"/>
    <cellStyle name="쉼표 [0] 22 68" xfId="2842" xr:uid="{00000000-0005-0000-0000-000088080000}"/>
    <cellStyle name="쉼표 [0] 22 69" xfId="2843" xr:uid="{00000000-0005-0000-0000-000089080000}"/>
    <cellStyle name="쉼표 [0] 22 7" xfId="1215" xr:uid="{00000000-0005-0000-0000-00008A080000}"/>
    <cellStyle name="쉼표 [0] 22 70" xfId="2844" xr:uid="{00000000-0005-0000-0000-00008B080000}"/>
    <cellStyle name="쉼표 [0] 22 71" xfId="2845" xr:uid="{00000000-0005-0000-0000-00008C080000}"/>
    <cellStyle name="쉼표 [0] 22 72" xfId="2846" xr:uid="{00000000-0005-0000-0000-00008D080000}"/>
    <cellStyle name="쉼표 [0] 22 73" xfId="2847" xr:uid="{00000000-0005-0000-0000-00008E080000}"/>
    <cellStyle name="쉼표 [0] 22 74" xfId="2848" xr:uid="{00000000-0005-0000-0000-00008F080000}"/>
    <cellStyle name="쉼표 [0] 22 75" xfId="2849" xr:uid="{00000000-0005-0000-0000-000090080000}"/>
    <cellStyle name="쉼표 [0] 22 76" xfId="2850" xr:uid="{00000000-0005-0000-0000-000091080000}"/>
    <cellStyle name="쉼표 [0] 22 77" xfId="2851" xr:uid="{00000000-0005-0000-0000-000092080000}"/>
    <cellStyle name="쉼표 [0] 22 78" xfId="2852" xr:uid="{00000000-0005-0000-0000-000093080000}"/>
    <cellStyle name="쉼표 [0] 22 79" xfId="2853" xr:uid="{00000000-0005-0000-0000-000094080000}"/>
    <cellStyle name="쉼표 [0] 22 8" xfId="1216" xr:uid="{00000000-0005-0000-0000-000095080000}"/>
    <cellStyle name="쉼표 [0] 22 80" xfId="2854" xr:uid="{00000000-0005-0000-0000-000096080000}"/>
    <cellStyle name="쉼표 [0] 22 81" xfId="2855" xr:uid="{00000000-0005-0000-0000-000097080000}"/>
    <cellStyle name="쉼표 [0] 22 82" xfId="2856" xr:uid="{00000000-0005-0000-0000-000098080000}"/>
    <cellStyle name="쉼표 [0] 22 83" xfId="2857" xr:uid="{00000000-0005-0000-0000-000099080000}"/>
    <cellStyle name="쉼표 [0] 22 84" xfId="2858" xr:uid="{00000000-0005-0000-0000-00009A080000}"/>
    <cellStyle name="쉼표 [0] 22 85" xfId="2859" xr:uid="{00000000-0005-0000-0000-00009B080000}"/>
    <cellStyle name="쉼표 [0] 22 86" xfId="2860" xr:uid="{00000000-0005-0000-0000-00009C080000}"/>
    <cellStyle name="쉼표 [0] 22 87" xfId="2861" xr:uid="{00000000-0005-0000-0000-00009D080000}"/>
    <cellStyle name="쉼표 [0] 22 88" xfId="2862" xr:uid="{00000000-0005-0000-0000-00009E080000}"/>
    <cellStyle name="쉼표 [0] 22 89" xfId="2863" xr:uid="{00000000-0005-0000-0000-00009F080000}"/>
    <cellStyle name="쉼표 [0] 22 9" xfId="1217" xr:uid="{00000000-0005-0000-0000-0000A0080000}"/>
    <cellStyle name="쉼표 [0] 22 90" xfId="3491" xr:uid="{00000000-0005-0000-0000-0000A1080000}"/>
    <cellStyle name="쉼표 [0] 22 91" xfId="3492" xr:uid="{00000000-0005-0000-0000-0000A2080000}"/>
    <cellStyle name="쉼표 [0] 22 92" xfId="3493" xr:uid="{00000000-0005-0000-0000-0000A3080000}"/>
    <cellStyle name="쉼표 [0] 22 93" xfId="3494" xr:uid="{00000000-0005-0000-0000-0000A4080000}"/>
    <cellStyle name="쉼표 [0] 22 94" xfId="3495" xr:uid="{00000000-0005-0000-0000-0000A5080000}"/>
    <cellStyle name="쉼표 [0] 22 95" xfId="3496" xr:uid="{00000000-0005-0000-0000-0000A6080000}"/>
    <cellStyle name="쉼표 [0] 22 96" xfId="3497" xr:uid="{00000000-0005-0000-0000-0000A7080000}"/>
    <cellStyle name="쉼표 [0] 22 97" xfId="3498" xr:uid="{00000000-0005-0000-0000-0000A8080000}"/>
    <cellStyle name="쉼표 [0] 22 98" xfId="3499" xr:uid="{00000000-0005-0000-0000-0000A9080000}"/>
    <cellStyle name="쉼표 [0] 22 99" xfId="3500" xr:uid="{00000000-0005-0000-0000-0000AA080000}"/>
    <cellStyle name="쉼표 [0] 23" xfId="3501" xr:uid="{00000000-0005-0000-0000-0000AB080000}"/>
    <cellStyle name="쉼표 [0] 23 10" xfId="1218" xr:uid="{00000000-0005-0000-0000-0000AC080000}"/>
    <cellStyle name="쉼표 [0] 23 100" xfId="3502" xr:uid="{00000000-0005-0000-0000-0000AD080000}"/>
    <cellStyle name="쉼표 [0] 23 101" xfId="3503" xr:uid="{00000000-0005-0000-0000-0000AE080000}"/>
    <cellStyle name="쉼표 [0] 23 102" xfId="3504" xr:uid="{00000000-0005-0000-0000-0000AF080000}"/>
    <cellStyle name="쉼표 [0] 23 103" xfId="3505" xr:uid="{00000000-0005-0000-0000-0000B0080000}"/>
    <cellStyle name="쉼표 [0] 23 104" xfId="3506" xr:uid="{00000000-0005-0000-0000-0000B1080000}"/>
    <cellStyle name="쉼표 [0] 23 105" xfId="3507" xr:uid="{00000000-0005-0000-0000-0000B2080000}"/>
    <cellStyle name="쉼표 [0] 23 106" xfId="3508" xr:uid="{00000000-0005-0000-0000-0000B3080000}"/>
    <cellStyle name="쉼표 [0] 23 11" xfId="1219" xr:uid="{00000000-0005-0000-0000-0000B4080000}"/>
    <cellStyle name="쉼표 [0] 23 12" xfId="1220" xr:uid="{00000000-0005-0000-0000-0000B5080000}"/>
    <cellStyle name="쉼표 [0] 23 13" xfId="1221" xr:uid="{00000000-0005-0000-0000-0000B6080000}"/>
    <cellStyle name="쉼표 [0] 23 14" xfId="1222" xr:uid="{00000000-0005-0000-0000-0000B7080000}"/>
    <cellStyle name="쉼표 [0] 23 15" xfId="1223" xr:uid="{00000000-0005-0000-0000-0000B8080000}"/>
    <cellStyle name="쉼표 [0] 23 16" xfId="1224" xr:uid="{00000000-0005-0000-0000-0000B9080000}"/>
    <cellStyle name="쉼표 [0] 23 17" xfId="1225" xr:uid="{00000000-0005-0000-0000-0000BA080000}"/>
    <cellStyle name="쉼표 [0] 23 18" xfId="1226" xr:uid="{00000000-0005-0000-0000-0000BB080000}"/>
    <cellStyle name="쉼표 [0] 23 19" xfId="1227" xr:uid="{00000000-0005-0000-0000-0000BC080000}"/>
    <cellStyle name="쉼표 [0] 23 2" xfId="1228" xr:uid="{00000000-0005-0000-0000-0000BD080000}"/>
    <cellStyle name="쉼표 [0] 23 20" xfId="1229" xr:uid="{00000000-0005-0000-0000-0000BE080000}"/>
    <cellStyle name="쉼표 [0] 23 21" xfId="1230" xr:uid="{00000000-0005-0000-0000-0000BF080000}"/>
    <cellStyle name="쉼표 [0] 23 22" xfId="1231" xr:uid="{00000000-0005-0000-0000-0000C0080000}"/>
    <cellStyle name="쉼표 [0] 23 23" xfId="1232" xr:uid="{00000000-0005-0000-0000-0000C1080000}"/>
    <cellStyle name="쉼표 [0] 23 24" xfId="1233" xr:uid="{00000000-0005-0000-0000-0000C2080000}"/>
    <cellStyle name="쉼표 [0] 23 25" xfId="1234" xr:uid="{00000000-0005-0000-0000-0000C3080000}"/>
    <cellStyle name="쉼표 [0] 23 26" xfId="1235" xr:uid="{00000000-0005-0000-0000-0000C4080000}"/>
    <cellStyle name="쉼표 [0] 23 27" xfId="1236" xr:uid="{00000000-0005-0000-0000-0000C5080000}"/>
    <cellStyle name="쉼표 [0] 23 28" xfId="1237" xr:uid="{00000000-0005-0000-0000-0000C6080000}"/>
    <cellStyle name="쉼표 [0] 23 29" xfId="1238" xr:uid="{00000000-0005-0000-0000-0000C7080000}"/>
    <cellStyle name="쉼표 [0] 23 3" xfId="1239" xr:uid="{00000000-0005-0000-0000-0000C8080000}"/>
    <cellStyle name="쉼표 [0] 23 30" xfId="1240" xr:uid="{00000000-0005-0000-0000-0000C9080000}"/>
    <cellStyle name="쉼표 [0] 23 31" xfId="1241" xr:uid="{00000000-0005-0000-0000-0000CA080000}"/>
    <cellStyle name="쉼표 [0] 23 32" xfId="1242" xr:uid="{00000000-0005-0000-0000-0000CB080000}"/>
    <cellStyle name="쉼표 [0] 23 33" xfId="1243" xr:uid="{00000000-0005-0000-0000-0000CC080000}"/>
    <cellStyle name="쉼표 [0] 23 34" xfId="1244" xr:uid="{00000000-0005-0000-0000-0000CD080000}"/>
    <cellStyle name="쉼표 [0] 23 35" xfId="1245" xr:uid="{00000000-0005-0000-0000-0000CE080000}"/>
    <cellStyle name="쉼표 [0] 23 36" xfId="1246" xr:uid="{00000000-0005-0000-0000-0000CF080000}"/>
    <cellStyle name="쉼표 [0] 23 37" xfId="1247" xr:uid="{00000000-0005-0000-0000-0000D0080000}"/>
    <cellStyle name="쉼표 [0] 23 38" xfId="1248" xr:uid="{00000000-0005-0000-0000-0000D1080000}"/>
    <cellStyle name="쉼표 [0] 23 39" xfId="1249" xr:uid="{00000000-0005-0000-0000-0000D2080000}"/>
    <cellStyle name="쉼표 [0] 23 4" xfId="1250" xr:uid="{00000000-0005-0000-0000-0000D3080000}"/>
    <cellStyle name="쉼표 [0] 23 40" xfId="1251" xr:uid="{00000000-0005-0000-0000-0000D4080000}"/>
    <cellStyle name="쉼표 [0] 23 41" xfId="1252" xr:uid="{00000000-0005-0000-0000-0000D5080000}"/>
    <cellStyle name="쉼표 [0] 23 42" xfId="1253" xr:uid="{00000000-0005-0000-0000-0000D6080000}"/>
    <cellStyle name="쉼표 [0] 23 43" xfId="1254" xr:uid="{00000000-0005-0000-0000-0000D7080000}"/>
    <cellStyle name="쉼표 [0] 23 44" xfId="1255" xr:uid="{00000000-0005-0000-0000-0000D8080000}"/>
    <cellStyle name="쉼표 [0] 23 45" xfId="1256" xr:uid="{00000000-0005-0000-0000-0000D9080000}"/>
    <cellStyle name="쉼표 [0] 23 46" xfId="1257" xr:uid="{00000000-0005-0000-0000-0000DA080000}"/>
    <cellStyle name="쉼표 [0] 23 47" xfId="1258" xr:uid="{00000000-0005-0000-0000-0000DB080000}"/>
    <cellStyle name="쉼표 [0] 23 48" xfId="1259" xr:uid="{00000000-0005-0000-0000-0000DC080000}"/>
    <cellStyle name="쉼표 [0] 23 49" xfId="1260" xr:uid="{00000000-0005-0000-0000-0000DD080000}"/>
    <cellStyle name="쉼표 [0] 23 5" xfId="1261" xr:uid="{00000000-0005-0000-0000-0000DE080000}"/>
    <cellStyle name="쉼표 [0] 23 50" xfId="1262" xr:uid="{00000000-0005-0000-0000-0000DF080000}"/>
    <cellStyle name="쉼표 [0] 23 51" xfId="2864" xr:uid="{00000000-0005-0000-0000-0000E0080000}"/>
    <cellStyle name="쉼표 [0] 23 52" xfId="2865" xr:uid="{00000000-0005-0000-0000-0000E1080000}"/>
    <cellStyle name="쉼표 [0] 23 53" xfId="2866" xr:uid="{00000000-0005-0000-0000-0000E2080000}"/>
    <cellStyle name="쉼표 [0] 23 54" xfId="2867" xr:uid="{00000000-0005-0000-0000-0000E3080000}"/>
    <cellStyle name="쉼표 [0] 23 55" xfId="2868" xr:uid="{00000000-0005-0000-0000-0000E4080000}"/>
    <cellStyle name="쉼표 [0] 23 56" xfId="2869" xr:uid="{00000000-0005-0000-0000-0000E5080000}"/>
    <cellStyle name="쉼표 [0] 23 57" xfId="2870" xr:uid="{00000000-0005-0000-0000-0000E6080000}"/>
    <cellStyle name="쉼표 [0] 23 58" xfId="2871" xr:uid="{00000000-0005-0000-0000-0000E7080000}"/>
    <cellStyle name="쉼표 [0] 23 59" xfId="2872" xr:uid="{00000000-0005-0000-0000-0000E8080000}"/>
    <cellStyle name="쉼표 [0] 23 6" xfId="1263" xr:uid="{00000000-0005-0000-0000-0000E9080000}"/>
    <cellStyle name="쉼표 [0] 23 60" xfId="2873" xr:uid="{00000000-0005-0000-0000-0000EA080000}"/>
    <cellStyle name="쉼표 [0] 23 61" xfId="2874" xr:uid="{00000000-0005-0000-0000-0000EB080000}"/>
    <cellStyle name="쉼표 [0] 23 62" xfId="2875" xr:uid="{00000000-0005-0000-0000-0000EC080000}"/>
    <cellStyle name="쉼표 [0] 23 63" xfId="2876" xr:uid="{00000000-0005-0000-0000-0000ED080000}"/>
    <cellStyle name="쉼표 [0] 23 64" xfId="2877" xr:uid="{00000000-0005-0000-0000-0000EE080000}"/>
    <cellStyle name="쉼표 [0] 23 65" xfId="2878" xr:uid="{00000000-0005-0000-0000-0000EF080000}"/>
    <cellStyle name="쉼표 [0] 23 66" xfId="2879" xr:uid="{00000000-0005-0000-0000-0000F0080000}"/>
    <cellStyle name="쉼표 [0] 23 67" xfId="2880" xr:uid="{00000000-0005-0000-0000-0000F1080000}"/>
    <cellStyle name="쉼표 [0] 23 68" xfId="2881" xr:uid="{00000000-0005-0000-0000-0000F2080000}"/>
    <cellStyle name="쉼표 [0] 23 69" xfId="2882" xr:uid="{00000000-0005-0000-0000-0000F3080000}"/>
    <cellStyle name="쉼표 [0] 23 7" xfId="1264" xr:uid="{00000000-0005-0000-0000-0000F4080000}"/>
    <cellStyle name="쉼표 [0] 23 70" xfId="2883" xr:uid="{00000000-0005-0000-0000-0000F5080000}"/>
    <cellStyle name="쉼표 [0] 23 71" xfId="2884" xr:uid="{00000000-0005-0000-0000-0000F6080000}"/>
    <cellStyle name="쉼표 [0] 23 72" xfId="2885" xr:uid="{00000000-0005-0000-0000-0000F7080000}"/>
    <cellStyle name="쉼표 [0] 23 73" xfId="2886" xr:uid="{00000000-0005-0000-0000-0000F8080000}"/>
    <cellStyle name="쉼표 [0] 23 74" xfId="2887" xr:uid="{00000000-0005-0000-0000-0000F9080000}"/>
    <cellStyle name="쉼표 [0] 23 75" xfId="2888" xr:uid="{00000000-0005-0000-0000-0000FA080000}"/>
    <cellStyle name="쉼표 [0] 23 76" xfId="2889" xr:uid="{00000000-0005-0000-0000-0000FB080000}"/>
    <cellStyle name="쉼표 [0] 23 77" xfId="2890" xr:uid="{00000000-0005-0000-0000-0000FC080000}"/>
    <cellStyle name="쉼표 [0] 23 78" xfId="2891" xr:uid="{00000000-0005-0000-0000-0000FD080000}"/>
    <cellStyle name="쉼표 [0] 23 79" xfId="2892" xr:uid="{00000000-0005-0000-0000-0000FE080000}"/>
    <cellStyle name="쉼표 [0] 23 8" xfId="1265" xr:uid="{00000000-0005-0000-0000-0000FF080000}"/>
    <cellStyle name="쉼표 [0] 23 80" xfId="2893" xr:uid="{00000000-0005-0000-0000-000000090000}"/>
    <cellStyle name="쉼표 [0] 23 81" xfId="2894" xr:uid="{00000000-0005-0000-0000-000001090000}"/>
    <cellStyle name="쉼표 [0] 23 82" xfId="2895" xr:uid="{00000000-0005-0000-0000-000002090000}"/>
    <cellStyle name="쉼표 [0] 23 83" xfId="2896" xr:uid="{00000000-0005-0000-0000-000003090000}"/>
    <cellStyle name="쉼표 [0] 23 84" xfId="2897" xr:uid="{00000000-0005-0000-0000-000004090000}"/>
    <cellStyle name="쉼표 [0] 23 85" xfId="2898" xr:uid="{00000000-0005-0000-0000-000005090000}"/>
    <cellStyle name="쉼표 [0] 23 86" xfId="2899" xr:uid="{00000000-0005-0000-0000-000006090000}"/>
    <cellStyle name="쉼표 [0] 23 87" xfId="2900" xr:uid="{00000000-0005-0000-0000-000007090000}"/>
    <cellStyle name="쉼표 [0] 23 88" xfId="2901" xr:uid="{00000000-0005-0000-0000-000008090000}"/>
    <cellStyle name="쉼표 [0] 23 89" xfId="2902" xr:uid="{00000000-0005-0000-0000-000009090000}"/>
    <cellStyle name="쉼표 [0] 23 9" xfId="1266" xr:uid="{00000000-0005-0000-0000-00000A090000}"/>
    <cellStyle name="쉼표 [0] 23 90" xfId="3509" xr:uid="{00000000-0005-0000-0000-00000B090000}"/>
    <cellStyle name="쉼표 [0] 23 91" xfId="3510" xr:uid="{00000000-0005-0000-0000-00000C090000}"/>
    <cellStyle name="쉼표 [0] 23 92" xfId="3511" xr:uid="{00000000-0005-0000-0000-00000D090000}"/>
    <cellStyle name="쉼표 [0] 23 93" xfId="3512" xr:uid="{00000000-0005-0000-0000-00000E090000}"/>
    <cellStyle name="쉼표 [0] 23 94" xfId="3513" xr:uid="{00000000-0005-0000-0000-00000F090000}"/>
    <cellStyle name="쉼표 [0] 23 95" xfId="3514" xr:uid="{00000000-0005-0000-0000-000010090000}"/>
    <cellStyle name="쉼표 [0] 23 96" xfId="3515" xr:uid="{00000000-0005-0000-0000-000011090000}"/>
    <cellStyle name="쉼표 [0] 23 97" xfId="3516" xr:uid="{00000000-0005-0000-0000-000012090000}"/>
    <cellStyle name="쉼표 [0] 23 98" xfId="3517" xr:uid="{00000000-0005-0000-0000-000013090000}"/>
    <cellStyle name="쉼표 [0] 23 99" xfId="3518" xr:uid="{00000000-0005-0000-0000-000014090000}"/>
    <cellStyle name="쉼표 [0] 24 10" xfId="1267" xr:uid="{00000000-0005-0000-0000-000015090000}"/>
    <cellStyle name="쉼표 [0] 24 11" xfId="1268" xr:uid="{00000000-0005-0000-0000-000016090000}"/>
    <cellStyle name="쉼표 [0] 24 12" xfId="1269" xr:uid="{00000000-0005-0000-0000-000017090000}"/>
    <cellStyle name="쉼표 [0] 24 13" xfId="1270" xr:uid="{00000000-0005-0000-0000-000018090000}"/>
    <cellStyle name="쉼표 [0] 24 14" xfId="1271" xr:uid="{00000000-0005-0000-0000-000019090000}"/>
    <cellStyle name="쉼표 [0] 24 15" xfId="1272" xr:uid="{00000000-0005-0000-0000-00001A090000}"/>
    <cellStyle name="쉼표 [0] 24 16" xfId="1273" xr:uid="{00000000-0005-0000-0000-00001B090000}"/>
    <cellStyle name="쉼표 [0] 24 17" xfId="1274" xr:uid="{00000000-0005-0000-0000-00001C090000}"/>
    <cellStyle name="쉼표 [0] 24 18" xfId="1275" xr:uid="{00000000-0005-0000-0000-00001D090000}"/>
    <cellStyle name="쉼표 [0] 24 19" xfId="1276" xr:uid="{00000000-0005-0000-0000-00001E090000}"/>
    <cellStyle name="쉼표 [0] 24 2" xfId="1277" xr:uid="{00000000-0005-0000-0000-00001F090000}"/>
    <cellStyle name="쉼표 [0] 24 20" xfId="1278" xr:uid="{00000000-0005-0000-0000-000020090000}"/>
    <cellStyle name="쉼표 [0] 24 21" xfId="1279" xr:uid="{00000000-0005-0000-0000-000021090000}"/>
    <cellStyle name="쉼표 [0] 24 22" xfId="1280" xr:uid="{00000000-0005-0000-0000-000022090000}"/>
    <cellStyle name="쉼표 [0] 24 23" xfId="1281" xr:uid="{00000000-0005-0000-0000-000023090000}"/>
    <cellStyle name="쉼표 [0] 24 24" xfId="1282" xr:uid="{00000000-0005-0000-0000-000024090000}"/>
    <cellStyle name="쉼표 [0] 24 25" xfId="1283" xr:uid="{00000000-0005-0000-0000-000025090000}"/>
    <cellStyle name="쉼표 [0] 24 26" xfId="1284" xr:uid="{00000000-0005-0000-0000-000026090000}"/>
    <cellStyle name="쉼표 [0] 24 27" xfId="1285" xr:uid="{00000000-0005-0000-0000-000027090000}"/>
    <cellStyle name="쉼표 [0] 24 28" xfId="1286" xr:uid="{00000000-0005-0000-0000-000028090000}"/>
    <cellStyle name="쉼표 [0] 24 29" xfId="1287" xr:uid="{00000000-0005-0000-0000-000029090000}"/>
    <cellStyle name="쉼표 [0] 24 3" xfId="1288" xr:uid="{00000000-0005-0000-0000-00002A090000}"/>
    <cellStyle name="쉼표 [0] 24 30" xfId="1289" xr:uid="{00000000-0005-0000-0000-00002B090000}"/>
    <cellStyle name="쉼표 [0] 24 31" xfId="1290" xr:uid="{00000000-0005-0000-0000-00002C090000}"/>
    <cellStyle name="쉼표 [0] 24 32" xfId="1291" xr:uid="{00000000-0005-0000-0000-00002D090000}"/>
    <cellStyle name="쉼표 [0] 24 33" xfId="1292" xr:uid="{00000000-0005-0000-0000-00002E090000}"/>
    <cellStyle name="쉼표 [0] 24 34" xfId="1293" xr:uid="{00000000-0005-0000-0000-00002F090000}"/>
    <cellStyle name="쉼표 [0] 24 35" xfId="1294" xr:uid="{00000000-0005-0000-0000-000030090000}"/>
    <cellStyle name="쉼표 [0] 24 36" xfId="1295" xr:uid="{00000000-0005-0000-0000-000031090000}"/>
    <cellStyle name="쉼표 [0] 24 37" xfId="1296" xr:uid="{00000000-0005-0000-0000-000032090000}"/>
    <cellStyle name="쉼표 [0] 24 38" xfId="1297" xr:uid="{00000000-0005-0000-0000-000033090000}"/>
    <cellStyle name="쉼표 [0] 24 39" xfId="1298" xr:uid="{00000000-0005-0000-0000-000034090000}"/>
    <cellStyle name="쉼표 [0] 24 4" xfId="1299" xr:uid="{00000000-0005-0000-0000-000035090000}"/>
    <cellStyle name="쉼표 [0] 24 40" xfId="1300" xr:uid="{00000000-0005-0000-0000-000036090000}"/>
    <cellStyle name="쉼표 [0] 24 41" xfId="1301" xr:uid="{00000000-0005-0000-0000-000037090000}"/>
    <cellStyle name="쉼표 [0] 24 42" xfId="1302" xr:uid="{00000000-0005-0000-0000-000038090000}"/>
    <cellStyle name="쉼표 [0] 24 43" xfId="1303" xr:uid="{00000000-0005-0000-0000-000039090000}"/>
    <cellStyle name="쉼표 [0] 24 44" xfId="1304" xr:uid="{00000000-0005-0000-0000-00003A090000}"/>
    <cellStyle name="쉼표 [0] 24 45" xfId="1305" xr:uid="{00000000-0005-0000-0000-00003B090000}"/>
    <cellStyle name="쉼표 [0] 24 46" xfId="1306" xr:uid="{00000000-0005-0000-0000-00003C090000}"/>
    <cellStyle name="쉼표 [0] 24 47" xfId="1307" xr:uid="{00000000-0005-0000-0000-00003D090000}"/>
    <cellStyle name="쉼표 [0] 24 48" xfId="1308" xr:uid="{00000000-0005-0000-0000-00003E090000}"/>
    <cellStyle name="쉼표 [0] 24 49" xfId="1309" xr:uid="{00000000-0005-0000-0000-00003F090000}"/>
    <cellStyle name="쉼표 [0] 24 5" xfId="1310" xr:uid="{00000000-0005-0000-0000-000040090000}"/>
    <cellStyle name="쉼표 [0] 24 50" xfId="1311" xr:uid="{00000000-0005-0000-0000-000041090000}"/>
    <cellStyle name="쉼표 [0] 24 6" xfId="1312" xr:uid="{00000000-0005-0000-0000-000042090000}"/>
    <cellStyle name="쉼표 [0] 24 7" xfId="1313" xr:uid="{00000000-0005-0000-0000-000043090000}"/>
    <cellStyle name="쉼표 [0] 24 8" xfId="1314" xr:uid="{00000000-0005-0000-0000-000044090000}"/>
    <cellStyle name="쉼표 [0] 24 9" xfId="1315" xr:uid="{00000000-0005-0000-0000-000045090000}"/>
    <cellStyle name="쉼표 [0] 25" xfId="3519" xr:uid="{00000000-0005-0000-0000-000046090000}"/>
    <cellStyle name="쉼표 [0] 25 10" xfId="1316" xr:uid="{00000000-0005-0000-0000-000047090000}"/>
    <cellStyle name="쉼표 [0] 25 100" xfId="3520" xr:uid="{00000000-0005-0000-0000-000048090000}"/>
    <cellStyle name="쉼표 [0] 25 101" xfId="3521" xr:uid="{00000000-0005-0000-0000-000049090000}"/>
    <cellStyle name="쉼표 [0] 25 102" xfId="3522" xr:uid="{00000000-0005-0000-0000-00004A090000}"/>
    <cellStyle name="쉼표 [0] 25 103" xfId="3523" xr:uid="{00000000-0005-0000-0000-00004B090000}"/>
    <cellStyle name="쉼표 [0] 25 104" xfId="3524" xr:uid="{00000000-0005-0000-0000-00004C090000}"/>
    <cellStyle name="쉼표 [0] 25 105" xfId="3525" xr:uid="{00000000-0005-0000-0000-00004D090000}"/>
    <cellStyle name="쉼표 [0] 25 106" xfId="3526" xr:uid="{00000000-0005-0000-0000-00004E090000}"/>
    <cellStyle name="쉼표 [0] 25 11" xfId="1317" xr:uid="{00000000-0005-0000-0000-00004F090000}"/>
    <cellStyle name="쉼표 [0] 25 12" xfId="1318" xr:uid="{00000000-0005-0000-0000-000050090000}"/>
    <cellStyle name="쉼표 [0] 25 13" xfId="1319" xr:uid="{00000000-0005-0000-0000-000051090000}"/>
    <cellStyle name="쉼표 [0] 25 14" xfId="1320" xr:uid="{00000000-0005-0000-0000-000052090000}"/>
    <cellStyle name="쉼표 [0] 25 15" xfId="1321" xr:uid="{00000000-0005-0000-0000-000053090000}"/>
    <cellStyle name="쉼표 [0] 25 16" xfId="1322" xr:uid="{00000000-0005-0000-0000-000054090000}"/>
    <cellStyle name="쉼표 [0] 25 17" xfId="1323" xr:uid="{00000000-0005-0000-0000-000055090000}"/>
    <cellStyle name="쉼표 [0] 25 18" xfId="1324" xr:uid="{00000000-0005-0000-0000-000056090000}"/>
    <cellStyle name="쉼표 [0] 25 19" xfId="1325" xr:uid="{00000000-0005-0000-0000-000057090000}"/>
    <cellStyle name="쉼표 [0] 25 2" xfId="1326" xr:uid="{00000000-0005-0000-0000-000058090000}"/>
    <cellStyle name="쉼표 [0] 25 20" xfId="1327" xr:uid="{00000000-0005-0000-0000-000059090000}"/>
    <cellStyle name="쉼표 [0] 25 21" xfId="1328" xr:uid="{00000000-0005-0000-0000-00005A090000}"/>
    <cellStyle name="쉼표 [0] 25 22" xfId="1329" xr:uid="{00000000-0005-0000-0000-00005B090000}"/>
    <cellStyle name="쉼표 [0] 25 23" xfId="1330" xr:uid="{00000000-0005-0000-0000-00005C090000}"/>
    <cellStyle name="쉼표 [0] 25 24" xfId="1331" xr:uid="{00000000-0005-0000-0000-00005D090000}"/>
    <cellStyle name="쉼표 [0] 25 25" xfId="1332" xr:uid="{00000000-0005-0000-0000-00005E090000}"/>
    <cellStyle name="쉼표 [0] 25 26" xfId="1333" xr:uid="{00000000-0005-0000-0000-00005F090000}"/>
    <cellStyle name="쉼표 [0] 25 27" xfId="1334" xr:uid="{00000000-0005-0000-0000-000060090000}"/>
    <cellStyle name="쉼표 [0] 25 28" xfId="1335" xr:uid="{00000000-0005-0000-0000-000061090000}"/>
    <cellStyle name="쉼표 [0] 25 29" xfId="1336" xr:uid="{00000000-0005-0000-0000-000062090000}"/>
    <cellStyle name="쉼표 [0] 25 3" xfId="1337" xr:uid="{00000000-0005-0000-0000-000063090000}"/>
    <cellStyle name="쉼표 [0] 25 30" xfId="1338" xr:uid="{00000000-0005-0000-0000-000064090000}"/>
    <cellStyle name="쉼표 [0] 25 31" xfId="1339" xr:uid="{00000000-0005-0000-0000-000065090000}"/>
    <cellStyle name="쉼표 [0] 25 32" xfId="1340" xr:uid="{00000000-0005-0000-0000-000066090000}"/>
    <cellStyle name="쉼표 [0] 25 33" xfId="1341" xr:uid="{00000000-0005-0000-0000-000067090000}"/>
    <cellStyle name="쉼표 [0] 25 34" xfId="1342" xr:uid="{00000000-0005-0000-0000-000068090000}"/>
    <cellStyle name="쉼표 [0] 25 35" xfId="1343" xr:uid="{00000000-0005-0000-0000-000069090000}"/>
    <cellStyle name="쉼표 [0] 25 36" xfId="1344" xr:uid="{00000000-0005-0000-0000-00006A090000}"/>
    <cellStyle name="쉼표 [0] 25 37" xfId="1345" xr:uid="{00000000-0005-0000-0000-00006B090000}"/>
    <cellStyle name="쉼표 [0] 25 38" xfId="1346" xr:uid="{00000000-0005-0000-0000-00006C090000}"/>
    <cellStyle name="쉼표 [0] 25 39" xfId="1347" xr:uid="{00000000-0005-0000-0000-00006D090000}"/>
    <cellStyle name="쉼표 [0] 25 4" xfId="1348" xr:uid="{00000000-0005-0000-0000-00006E090000}"/>
    <cellStyle name="쉼표 [0] 25 40" xfId="1349" xr:uid="{00000000-0005-0000-0000-00006F090000}"/>
    <cellStyle name="쉼표 [0] 25 41" xfId="1350" xr:uid="{00000000-0005-0000-0000-000070090000}"/>
    <cellStyle name="쉼표 [0] 25 42" xfId="1351" xr:uid="{00000000-0005-0000-0000-000071090000}"/>
    <cellStyle name="쉼표 [0] 25 43" xfId="1352" xr:uid="{00000000-0005-0000-0000-000072090000}"/>
    <cellStyle name="쉼표 [0] 25 44" xfId="1353" xr:uid="{00000000-0005-0000-0000-000073090000}"/>
    <cellStyle name="쉼표 [0] 25 45" xfId="1354" xr:uid="{00000000-0005-0000-0000-000074090000}"/>
    <cellStyle name="쉼표 [0] 25 46" xfId="1355" xr:uid="{00000000-0005-0000-0000-000075090000}"/>
    <cellStyle name="쉼표 [0] 25 47" xfId="1356" xr:uid="{00000000-0005-0000-0000-000076090000}"/>
    <cellStyle name="쉼표 [0] 25 48" xfId="1357" xr:uid="{00000000-0005-0000-0000-000077090000}"/>
    <cellStyle name="쉼표 [0] 25 49" xfId="1358" xr:uid="{00000000-0005-0000-0000-000078090000}"/>
    <cellStyle name="쉼표 [0] 25 5" xfId="1359" xr:uid="{00000000-0005-0000-0000-000079090000}"/>
    <cellStyle name="쉼표 [0] 25 50" xfId="1360" xr:uid="{00000000-0005-0000-0000-00007A090000}"/>
    <cellStyle name="쉼표 [0] 25 51" xfId="2903" xr:uid="{00000000-0005-0000-0000-00007B090000}"/>
    <cellStyle name="쉼표 [0] 25 52" xfId="2904" xr:uid="{00000000-0005-0000-0000-00007C090000}"/>
    <cellStyle name="쉼표 [0] 25 53" xfId="2905" xr:uid="{00000000-0005-0000-0000-00007D090000}"/>
    <cellStyle name="쉼표 [0] 25 54" xfId="2906" xr:uid="{00000000-0005-0000-0000-00007E090000}"/>
    <cellStyle name="쉼표 [0] 25 55" xfId="2907" xr:uid="{00000000-0005-0000-0000-00007F090000}"/>
    <cellStyle name="쉼표 [0] 25 56" xfId="2908" xr:uid="{00000000-0005-0000-0000-000080090000}"/>
    <cellStyle name="쉼표 [0] 25 57" xfId="2909" xr:uid="{00000000-0005-0000-0000-000081090000}"/>
    <cellStyle name="쉼표 [0] 25 58" xfId="2910" xr:uid="{00000000-0005-0000-0000-000082090000}"/>
    <cellStyle name="쉼표 [0] 25 59" xfId="2911" xr:uid="{00000000-0005-0000-0000-000083090000}"/>
    <cellStyle name="쉼표 [0] 25 6" xfId="1361" xr:uid="{00000000-0005-0000-0000-000084090000}"/>
    <cellStyle name="쉼표 [0] 25 60" xfId="2912" xr:uid="{00000000-0005-0000-0000-000085090000}"/>
    <cellStyle name="쉼표 [0] 25 61" xfId="2913" xr:uid="{00000000-0005-0000-0000-000086090000}"/>
    <cellStyle name="쉼표 [0] 25 62" xfId="2914" xr:uid="{00000000-0005-0000-0000-000087090000}"/>
    <cellStyle name="쉼표 [0] 25 63" xfId="2915" xr:uid="{00000000-0005-0000-0000-000088090000}"/>
    <cellStyle name="쉼표 [0] 25 64" xfId="2916" xr:uid="{00000000-0005-0000-0000-000089090000}"/>
    <cellStyle name="쉼표 [0] 25 65" xfId="2917" xr:uid="{00000000-0005-0000-0000-00008A090000}"/>
    <cellStyle name="쉼표 [0] 25 66" xfId="2918" xr:uid="{00000000-0005-0000-0000-00008B090000}"/>
    <cellStyle name="쉼표 [0] 25 67" xfId="2919" xr:uid="{00000000-0005-0000-0000-00008C090000}"/>
    <cellStyle name="쉼표 [0] 25 68" xfId="2920" xr:uid="{00000000-0005-0000-0000-00008D090000}"/>
    <cellStyle name="쉼표 [0] 25 69" xfId="2921" xr:uid="{00000000-0005-0000-0000-00008E090000}"/>
    <cellStyle name="쉼표 [0] 25 7" xfId="1362" xr:uid="{00000000-0005-0000-0000-00008F090000}"/>
    <cellStyle name="쉼표 [0] 25 70" xfId="2922" xr:uid="{00000000-0005-0000-0000-000090090000}"/>
    <cellStyle name="쉼표 [0] 25 71" xfId="2923" xr:uid="{00000000-0005-0000-0000-000091090000}"/>
    <cellStyle name="쉼표 [0] 25 72" xfId="2924" xr:uid="{00000000-0005-0000-0000-000092090000}"/>
    <cellStyle name="쉼표 [0] 25 73" xfId="2925" xr:uid="{00000000-0005-0000-0000-000093090000}"/>
    <cellStyle name="쉼표 [0] 25 74" xfId="2926" xr:uid="{00000000-0005-0000-0000-000094090000}"/>
    <cellStyle name="쉼표 [0] 25 75" xfId="2927" xr:uid="{00000000-0005-0000-0000-000095090000}"/>
    <cellStyle name="쉼표 [0] 25 76" xfId="2928" xr:uid="{00000000-0005-0000-0000-000096090000}"/>
    <cellStyle name="쉼표 [0] 25 77" xfId="2929" xr:uid="{00000000-0005-0000-0000-000097090000}"/>
    <cellStyle name="쉼표 [0] 25 78" xfId="2930" xr:uid="{00000000-0005-0000-0000-000098090000}"/>
    <cellStyle name="쉼표 [0] 25 79" xfId="2931" xr:uid="{00000000-0005-0000-0000-000099090000}"/>
    <cellStyle name="쉼표 [0] 25 8" xfId="1363" xr:uid="{00000000-0005-0000-0000-00009A090000}"/>
    <cellStyle name="쉼표 [0] 25 80" xfId="2932" xr:uid="{00000000-0005-0000-0000-00009B090000}"/>
    <cellStyle name="쉼표 [0] 25 81" xfId="2933" xr:uid="{00000000-0005-0000-0000-00009C090000}"/>
    <cellStyle name="쉼표 [0] 25 82" xfId="2934" xr:uid="{00000000-0005-0000-0000-00009D090000}"/>
    <cellStyle name="쉼표 [0] 25 83" xfId="2935" xr:uid="{00000000-0005-0000-0000-00009E090000}"/>
    <cellStyle name="쉼표 [0] 25 84" xfId="2936" xr:uid="{00000000-0005-0000-0000-00009F090000}"/>
    <cellStyle name="쉼표 [0] 25 85" xfId="2937" xr:uid="{00000000-0005-0000-0000-0000A0090000}"/>
    <cellStyle name="쉼표 [0] 25 86" xfId="2938" xr:uid="{00000000-0005-0000-0000-0000A1090000}"/>
    <cellStyle name="쉼표 [0] 25 87" xfId="2939" xr:uid="{00000000-0005-0000-0000-0000A2090000}"/>
    <cellStyle name="쉼표 [0] 25 88" xfId="2940" xr:uid="{00000000-0005-0000-0000-0000A3090000}"/>
    <cellStyle name="쉼표 [0] 25 89" xfId="2941" xr:uid="{00000000-0005-0000-0000-0000A4090000}"/>
    <cellStyle name="쉼표 [0] 25 9" xfId="1364" xr:uid="{00000000-0005-0000-0000-0000A5090000}"/>
    <cellStyle name="쉼표 [0] 25 90" xfId="3527" xr:uid="{00000000-0005-0000-0000-0000A6090000}"/>
    <cellStyle name="쉼표 [0] 25 91" xfId="3528" xr:uid="{00000000-0005-0000-0000-0000A7090000}"/>
    <cellStyle name="쉼표 [0] 25 92" xfId="3529" xr:uid="{00000000-0005-0000-0000-0000A8090000}"/>
    <cellStyle name="쉼표 [0] 25 93" xfId="3530" xr:uid="{00000000-0005-0000-0000-0000A9090000}"/>
    <cellStyle name="쉼표 [0] 25 94" xfId="3531" xr:uid="{00000000-0005-0000-0000-0000AA090000}"/>
    <cellStyle name="쉼표 [0] 25 95" xfId="3532" xr:uid="{00000000-0005-0000-0000-0000AB090000}"/>
    <cellStyle name="쉼표 [0] 25 96" xfId="3533" xr:uid="{00000000-0005-0000-0000-0000AC090000}"/>
    <cellStyle name="쉼표 [0] 25 97" xfId="3534" xr:uid="{00000000-0005-0000-0000-0000AD090000}"/>
    <cellStyle name="쉼표 [0] 25 98" xfId="3535" xr:uid="{00000000-0005-0000-0000-0000AE090000}"/>
    <cellStyle name="쉼표 [0] 25 99" xfId="3536" xr:uid="{00000000-0005-0000-0000-0000AF090000}"/>
    <cellStyle name="쉼표 [0] 28 2" xfId="1365" xr:uid="{00000000-0005-0000-0000-0000B0090000}"/>
    <cellStyle name="쉼표 [0] 28 3" xfId="1366" xr:uid="{00000000-0005-0000-0000-0000B1090000}"/>
    <cellStyle name="쉼표 [0] 28 4" xfId="1367" xr:uid="{00000000-0005-0000-0000-0000B2090000}"/>
    <cellStyle name="쉼표 [0] 28 5" xfId="1368" xr:uid="{00000000-0005-0000-0000-0000B3090000}"/>
    <cellStyle name="쉼표 [0] 3" xfId="1369" xr:uid="{00000000-0005-0000-0000-0000B4090000}"/>
    <cellStyle name="쉼표 [0] 3 10" xfId="1370" xr:uid="{00000000-0005-0000-0000-0000B5090000}"/>
    <cellStyle name="쉼표 [0] 3 11" xfId="1371" xr:uid="{00000000-0005-0000-0000-0000B6090000}"/>
    <cellStyle name="쉼표 [0] 3 12" xfId="1372" xr:uid="{00000000-0005-0000-0000-0000B7090000}"/>
    <cellStyle name="쉼표 [0] 3 13" xfId="1373" xr:uid="{00000000-0005-0000-0000-0000B8090000}"/>
    <cellStyle name="쉼표 [0] 3 14" xfId="1374" xr:uid="{00000000-0005-0000-0000-0000B9090000}"/>
    <cellStyle name="쉼표 [0] 3 15" xfId="1375" xr:uid="{00000000-0005-0000-0000-0000BA090000}"/>
    <cellStyle name="쉼표 [0] 3 16" xfId="1376" xr:uid="{00000000-0005-0000-0000-0000BB090000}"/>
    <cellStyle name="쉼표 [0] 3 17" xfId="1377" xr:uid="{00000000-0005-0000-0000-0000BC090000}"/>
    <cellStyle name="쉼표 [0] 3 18" xfId="1378" xr:uid="{00000000-0005-0000-0000-0000BD090000}"/>
    <cellStyle name="쉼표 [0] 3 19" xfId="1379" xr:uid="{00000000-0005-0000-0000-0000BE090000}"/>
    <cellStyle name="쉼표 [0] 3 2" xfId="1380" xr:uid="{00000000-0005-0000-0000-0000BF090000}"/>
    <cellStyle name="쉼표 [0] 3 20" xfId="1381" xr:uid="{00000000-0005-0000-0000-0000C0090000}"/>
    <cellStyle name="쉼표 [0] 3 21" xfId="1382" xr:uid="{00000000-0005-0000-0000-0000C1090000}"/>
    <cellStyle name="쉼표 [0] 3 22" xfId="1383" xr:uid="{00000000-0005-0000-0000-0000C2090000}"/>
    <cellStyle name="쉼표 [0] 3 23" xfId="1384" xr:uid="{00000000-0005-0000-0000-0000C3090000}"/>
    <cellStyle name="쉼표 [0] 3 24" xfId="1385" xr:uid="{00000000-0005-0000-0000-0000C4090000}"/>
    <cellStyle name="쉼표 [0] 3 25" xfId="1386" xr:uid="{00000000-0005-0000-0000-0000C5090000}"/>
    <cellStyle name="쉼표 [0] 3 26" xfId="1387" xr:uid="{00000000-0005-0000-0000-0000C6090000}"/>
    <cellStyle name="쉼표 [0] 3 27" xfId="1388" xr:uid="{00000000-0005-0000-0000-0000C7090000}"/>
    <cellStyle name="쉼표 [0] 3 28" xfId="1389" xr:uid="{00000000-0005-0000-0000-0000C8090000}"/>
    <cellStyle name="쉼표 [0] 3 29" xfId="1390" xr:uid="{00000000-0005-0000-0000-0000C9090000}"/>
    <cellStyle name="쉼표 [0] 3 3" xfId="1391" xr:uid="{00000000-0005-0000-0000-0000CA090000}"/>
    <cellStyle name="쉼표 [0] 3 30" xfId="1392" xr:uid="{00000000-0005-0000-0000-0000CB090000}"/>
    <cellStyle name="쉼표 [0] 3 31" xfId="1393" xr:uid="{00000000-0005-0000-0000-0000CC090000}"/>
    <cellStyle name="쉼표 [0] 3 32" xfId="1394" xr:uid="{00000000-0005-0000-0000-0000CD090000}"/>
    <cellStyle name="쉼표 [0] 3 33" xfId="1395" xr:uid="{00000000-0005-0000-0000-0000CE090000}"/>
    <cellStyle name="쉼표 [0] 3 34" xfId="1396" xr:uid="{00000000-0005-0000-0000-0000CF090000}"/>
    <cellStyle name="쉼표 [0] 3 35" xfId="1397" xr:uid="{00000000-0005-0000-0000-0000D0090000}"/>
    <cellStyle name="쉼표 [0] 3 36" xfId="1398" xr:uid="{00000000-0005-0000-0000-0000D1090000}"/>
    <cellStyle name="쉼표 [0] 3 37" xfId="1399" xr:uid="{00000000-0005-0000-0000-0000D2090000}"/>
    <cellStyle name="쉼표 [0] 3 38" xfId="1400" xr:uid="{00000000-0005-0000-0000-0000D3090000}"/>
    <cellStyle name="쉼표 [0] 3 39" xfId="1401" xr:uid="{00000000-0005-0000-0000-0000D4090000}"/>
    <cellStyle name="쉼표 [0] 3 4" xfId="1402" xr:uid="{00000000-0005-0000-0000-0000D5090000}"/>
    <cellStyle name="쉼표 [0] 3 40" xfId="1403" xr:uid="{00000000-0005-0000-0000-0000D6090000}"/>
    <cellStyle name="쉼표 [0] 3 41" xfId="1404" xr:uid="{00000000-0005-0000-0000-0000D7090000}"/>
    <cellStyle name="쉼표 [0] 3 42" xfId="1405" xr:uid="{00000000-0005-0000-0000-0000D8090000}"/>
    <cellStyle name="쉼표 [0] 3 43" xfId="1406" xr:uid="{00000000-0005-0000-0000-0000D9090000}"/>
    <cellStyle name="쉼표 [0] 3 43 2" xfId="3644" xr:uid="{00000000-0005-0000-0000-0000DA090000}"/>
    <cellStyle name="쉼표 [0] 3 44" xfId="1407" xr:uid="{00000000-0005-0000-0000-0000DB090000}"/>
    <cellStyle name="쉼표 [0] 3 45" xfId="1408" xr:uid="{00000000-0005-0000-0000-0000DC090000}"/>
    <cellStyle name="쉼표 [0] 3 5" xfId="1409" xr:uid="{00000000-0005-0000-0000-0000DD090000}"/>
    <cellStyle name="쉼표 [0] 3 6" xfId="1410" xr:uid="{00000000-0005-0000-0000-0000DE090000}"/>
    <cellStyle name="쉼표 [0] 3 7" xfId="1411" xr:uid="{00000000-0005-0000-0000-0000DF090000}"/>
    <cellStyle name="쉼표 [0] 3 8" xfId="1412" xr:uid="{00000000-0005-0000-0000-0000E0090000}"/>
    <cellStyle name="쉼표 [0] 3 9" xfId="1413" xr:uid="{00000000-0005-0000-0000-0000E1090000}"/>
    <cellStyle name="쉼표 [0] 30" xfId="3679" xr:uid="{00000000-0005-0000-0000-0000E2090000}"/>
    <cellStyle name="쉼표 [0] 30 10" xfId="1414" xr:uid="{00000000-0005-0000-0000-0000E3090000}"/>
    <cellStyle name="쉼표 [0] 30 11" xfId="1415" xr:uid="{00000000-0005-0000-0000-0000E4090000}"/>
    <cellStyle name="쉼표 [0] 30 12" xfId="1416" xr:uid="{00000000-0005-0000-0000-0000E5090000}"/>
    <cellStyle name="쉼표 [0] 30 13" xfId="1417" xr:uid="{00000000-0005-0000-0000-0000E6090000}"/>
    <cellStyle name="쉼표 [0] 30 14" xfId="1418" xr:uid="{00000000-0005-0000-0000-0000E7090000}"/>
    <cellStyle name="쉼표 [0] 30 15" xfId="1419" xr:uid="{00000000-0005-0000-0000-0000E8090000}"/>
    <cellStyle name="쉼표 [0] 30 16" xfId="1420" xr:uid="{00000000-0005-0000-0000-0000E9090000}"/>
    <cellStyle name="쉼표 [0] 30 17" xfId="1421" xr:uid="{00000000-0005-0000-0000-0000EA090000}"/>
    <cellStyle name="쉼표 [0] 30 18" xfId="1422" xr:uid="{00000000-0005-0000-0000-0000EB090000}"/>
    <cellStyle name="쉼표 [0] 30 19" xfId="1423" xr:uid="{00000000-0005-0000-0000-0000EC090000}"/>
    <cellStyle name="쉼표 [0] 30 2" xfId="1424" xr:uid="{00000000-0005-0000-0000-0000ED090000}"/>
    <cellStyle name="쉼표 [0] 30 20" xfId="1425" xr:uid="{00000000-0005-0000-0000-0000EE090000}"/>
    <cellStyle name="쉼표 [0] 30 21" xfId="1426" xr:uid="{00000000-0005-0000-0000-0000EF090000}"/>
    <cellStyle name="쉼표 [0] 30 22" xfId="1427" xr:uid="{00000000-0005-0000-0000-0000F0090000}"/>
    <cellStyle name="쉼표 [0] 30 23" xfId="1428" xr:uid="{00000000-0005-0000-0000-0000F1090000}"/>
    <cellStyle name="쉼표 [0] 30 24" xfId="1429" xr:uid="{00000000-0005-0000-0000-0000F2090000}"/>
    <cellStyle name="쉼표 [0] 30 25" xfId="1430" xr:uid="{00000000-0005-0000-0000-0000F3090000}"/>
    <cellStyle name="쉼표 [0] 30 26" xfId="1431" xr:uid="{00000000-0005-0000-0000-0000F4090000}"/>
    <cellStyle name="쉼표 [0] 30 27" xfId="1432" xr:uid="{00000000-0005-0000-0000-0000F5090000}"/>
    <cellStyle name="쉼표 [0] 30 28" xfId="1433" xr:uid="{00000000-0005-0000-0000-0000F6090000}"/>
    <cellStyle name="쉼표 [0] 30 29" xfId="1434" xr:uid="{00000000-0005-0000-0000-0000F7090000}"/>
    <cellStyle name="쉼표 [0] 30 3" xfId="1435" xr:uid="{00000000-0005-0000-0000-0000F8090000}"/>
    <cellStyle name="쉼표 [0] 30 30" xfId="1436" xr:uid="{00000000-0005-0000-0000-0000F9090000}"/>
    <cellStyle name="쉼표 [0] 30 31" xfId="1437" xr:uid="{00000000-0005-0000-0000-0000FA090000}"/>
    <cellStyle name="쉼표 [0] 30 32" xfId="1438" xr:uid="{00000000-0005-0000-0000-0000FB090000}"/>
    <cellStyle name="쉼표 [0] 30 33" xfId="1439" xr:uid="{00000000-0005-0000-0000-0000FC090000}"/>
    <cellStyle name="쉼표 [0] 30 34" xfId="1440" xr:uid="{00000000-0005-0000-0000-0000FD090000}"/>
    <cellStyle name="쉼표 [0] 30 35" xfId="1441" xr:uid="{00000000-0005-0000-0000-0000FE090000}"/>
    <cellStyle name="쉼표 [0] 30 36" xfId="1442" xr:uid="{00000000-0005-0000-0000-0000FF090000}"/>
    <cellStyle name="쉼표 [0] 30 37" xfId="1443" xr:uid="{00000000-0005-0000-0000-0000000A0000}"/>
    <cellStyle name="쉼표 [0] 30 38" xfId="1444" xr:uid="{00000000-0005-0000-0000-0000010A0000}"/>
    <cellStyle name="쉼표 [0] 30 4" xfId="1445" xr:uid="{00000000-0005-0000-0000-0000020A0000}"/>
    <cellStyle name="쉼표 [0] 30 5" xfId="1446" xr:uid="{00000000-0005-0000-0000-0000030A0000}"/>
    <cellStyle name="쉼표 [0] 30 6" xfId="1447" xr:uid="{00000000-0005-0000-0000-0000040A0000}"/>
    <cellStyle name="쉼표 [0] 30 7" xfId="1448" xr:uid="{00000000-0005-0000-0000-0000050A0000}"/>
    <cellStyle name="쉼표 [0] 30 8" xfId="1449" xr:uid="{00000000-0005-0000-0000-0000060A0000}"/>
    <cellStyle name="쉼표 [0] 30 9" xfId="1450" xr:uid="{00000000-0005-0000-0000-0000070A0000}"/>
    <cellStyle name="쉼표 [0] 31" xfId="3537" xr:uid="{00000000-0005-0000-0000-0000080A0000}"/>
    <cellStyle name="쉼표 [0] 31 10" xfId="1451" xr:uid="{00000000-0005-0000-0000-0000090A0000}"/>
    <cellStyle name="쉼표 [0] 31 11" xfId="1452" xr:uid="{00000000-0005-0000-0000-00000A0A0000}"/>
    <cellStyle name="쉼표 [0] 31 12" xfId="1453" xr:uid="{00000000-0005-0000-0000-00000B0A0000}"/>
    <cellStyle name="쉼표 [0] 31 13" xfId="1454" xr:uid="{00000000-0005-0000-0000-00000C0A0000}"/>
    <cellStyle name="쉼표 [0] 31 14" xfId="1455" xr:uid="{00000000-0005-0000-0000-00000D0A0000}"/>
    <cellStyle name="쉼표 [0] 31 15" xfId="1456" xr:uid="{00000000-0005-0000-0000-00000E0A0000}"/>
    <cellStyle name="쉼표 [0] 31 16" xfId="1457" xr:uid="{00000000-0005-0000-0000-00000F0A0000}"/>
    <cellStyle name="쉼표 [0] 31 17" xfId="1458" xr:uid="{00000000-0005-0000-0000-0000100A0000}"/>
    <cellStyle name="쉼표 [0] 31 18" xfId="1459" xr:uid="{00000000-0005-0000-0000-0000110A0000}"/>
    <cellStyle name="쉼표 [0] 31 19" xfId="1460" xr:uid="{00000000-0005-0000-0000-0000120A0000}"/>
    <cellStyle name="쉼표 [0] 31 2" xfId="1461" xr:uid="{00000000-0005-0000-0000-0000130A0000}"/>
    <cellStyle name="쉼표 [0] 31 20" xfId="1462" xr:uid="{00000000-0005-0000-0000-0000140A0000}"/>
    <cellStyle name="쉼표 [0] 31 21" xfId="1463" xr:uid="{00000000-0005-0000-0000-0000150A0000}"/>
    <cellStyle name="쉼표 [0] 31 22" xfId="1464" xr:uid="{00000000-0005-0000-0000-0000160A0000}"/>
    <cellStyle name="쉼표 [0] 31 23" xfId="1465" xr:uid="{00000000-0005-0000-0000-0000170A0000}"/>
    <cellStyle name="쉼표 [0] 31 24" xfId="1466" xr:uid="{00000000-0005-0000-0000-0000180A0000}"/>
    <cellStyle name="쉼표 [0] 31 25" xfId="1467" xr:uid="{00000000-0005-0000-0000-0000190A0000}"/>
    <cellStyle name="쉼표 [0] 31 26" xfId="1468" xr:uid="{00000000-0005-0000-0000-00001A0A0000}"/>
    <cellStyle name="쉼표 [0] 31 27" xfId="1469" xr:uid="{00000000-0005-0000-0000-00001B0A0000}"/>
    <cellStyle name="쉼표 [0] 31 28" xfId="1470" xr:uid="{00000000-0005-0000-0000-00001C0A0000}"/>
    <cellStyle name="쉼표 [0] 31 29" xfId="1471" xr:uid="{00000000-0005-0000-0000-00001D0A0000}"/>
    <cellStyle name="쉼표 [0] 31 3" xfId="1472" xr:uid="{00000000-0005-0000-0000-00001E0A0000}"/>
    <cellStyle name="쉼표 [0] 31 30" xfId="1473" xr:uid="{00000000-0005-0000-0000-00001F0A0000}"/>
    <cellStyle name="쉼표 [0] 31 31" xfId="1474" xr:uid="{00000000-0005-0000-0000-0000200A0000}"/>
    <cellStyle name="쉼표 [0] 31 32" xfId="1475" xr:uid="{00000000-0005-0000-0000-0000210A0000}"/>
    <cellStyle name="쉼표 [0] 31 33" xfId="1476" xr:uid="{00000000-0005-0000-0000-0000220A0000}"/>
    <cellStyle name="쉼표 [0] 31 34" xfId="1477" xr:uid="{00000000-0005-0000-0000-0000230A0000}"/>
    <cellStyle name="쉼표 [0] 31 35" xfId="1478" xr:uid="{00000000-0005-0000-0000-0000240A0000}"/>
    <cellStyle name="쉼표 [0] 31 36" xfId="1479" xr:uid="{00000000-0005-0000-0000-0000250A0000}"/>
    <cellStyle name="쉼표 [0] 31 37" xfId="1480" xr:uid="{00000000-0005-0000-0000-0000260A0000}"/>
    <cellStyle name="쉼표 [0] 31 38" xfId="1481" xr:uid="{00000000-0005-0000-0000-0000270A0000}"/>
    <cellStyle name="쉼표 [0] 31 4" xfId="1482" xr:uid="{00000000-0005-0000-0000-0000280A0000}"/>
    <cellStyle name="쉼표 [0] 31 5" xfId="1483" xr:uid="{00000000-0005-0000-0000-0000290A0000}"/>
    <cellStyle name="쉼표 [0] 31 6" xfId="1484" xr:uid="{00000000-0005-0000-0000-00002A0A0000}"/>
    <cellStyle name="쉼표 [0] 31 7" xfId="1485" xr:uid="{00000000-0005-0000-0000-00002B0A0000}"/>
    <cellStyle name="쉼표 [0] 31 8" xfId="1486" xr:uid="{00000000-0005-0000-0000-00002C0A0000}"/>
    <cellStyle name="쉼표 [0] 31 9" xfId="1487" xr:uid="{00000000-0005-0000-0000-00002D0A0000}"/>
    <cellStyle name="쉼표 [0] 32" xfId="3538" xr:uid="{00000000-0005-0000-0000-00002E0A0000}"/>
    <cellStyle name="쉼표 [0] 32 10" xfId="1488" xr:uid="{00000000-0005-0000-0000-00002F0A0000}"/>
    <cellStyle name="쉼표 [0] 32 100" xfId="3539" xr:uid="{00000000-0005-0000-0000-0000300A0000}"/>
    <cellStyle name="쉼표 [0] 32 101" xfId="3540" xr:uid="{00000000-0005-0000-0000-0000310A0000}"/>
    <cellStyle name="쉼표 [0] 32 102" xfId="3541" xr:uid="{00000000-0005-0000-0000-0000320A0000}"/>
    <cellStyle name="쉼표 [0] 32 103" xfId="3542" xr:uid="{00000000-0005-0000-0000-0000330A0000}"/>
    <cellStyle name="쉼표 [0] 32 104" xfId="3543" xr:uid="{00000000-0005-0000-0000-0000340A0000}"/>
    <cellStyle name="쉼표 [0] 32 105" xfId="3544" xr:uid="{00000000-0005-0000-0000-0000350A0000}"/>
    <cellStyle name="쉼표 [0] 32 106" xfId="3545" xr:uid="{00000000-0005-0000-0000-0000360A0000}"/>
    <cellStyle name="쉼표 [0] 32 107" xfId="3546" xr:uid="{00000000-0005-0000-0000-0000370A0000}"/>
    <cellStyle name="쉼표 [0] 32 108" xfId="3547" xr:uid="{00000000-0005-0000-0000-0000380A0000}"/>
    <cellStyle name="쉼표 [0] 32 109" xfId="3548" xr:uid="{00000000-0005-0000-0000-0000390A0000}"/>
    <cellStyle name="쉼표 [0] 32 11" xfId="1489" xr:uid="{00000000-0005-0000-0000-00003A0A0000}"/>
    <cellStyle name="쉼표 [0] 32 110" xfId="3549" xr:uid="{00000000-0005-0000-0000-00003B0A0000}"/>
    <cellStyle name="쉼표 [0] 32 111" xfId="3550" xr:uid="{00000000-0005-0000-0000-00003C0A0000}"/>
    <cellStyle name="쉼표 [0] 32 112" xfId="3551" xr:uid="{00000000-0005-0000-0000-00003D0A0000}"/>
    <cellStyle name="쉼표 [0] 32 113" xfId="3552" xr:uid="{00000000-0005-0000-0000-00003E0A0000}"/>
    <cellStyle name="쉼표 [0] 32 114" xfId="3553" xr:uid="{00000000-0005-0000-0000-00003F0A0000}"/>
    <cellStyle name="쉼표 [0] 32 115" xfId="3554" xr:uid="{00000000-0005-0000-0000-0000400A0000}"/>
    <cellStyle name="쉼표 [0] 32 116" xfId="3555" xr:uid="{00000000-0005-0000-0000-0000410A0000}"/>
    <cellStyle name="쉼표 [0] 32 117" xfId="3556" xr:uid="{00000000-0005-0000-0000-0000420A0000}"/>
    <cellStyle name="쉼표 [0] 32 118" xfId="3557" xr:uid="{00000000-0005-0000-0000-0000430A0000}"/>
    <cellStyle name="쉼표 [0] 32 119" xfId="3558" xr:uid="{00000000-0005-0000-0000-0000440A0000}"/>
    <cellStyle name="쉼표 [0] 32 12" xfId="1490" xr:uid="{00000000-0005-0000-0000-0000450A0000}"/>
    <cellStyle name="쉼표 [0] 32 120" xfId="3559" xr:uid="{00000000-0005-0000-0000-0000460A0000}"/>
    <cellStyle name="쉼표 [0] 32 121" xfId="3560" xr:uid="{00000000-0005-0000-0000-0000470A0000}"/>
    <cellStyle name="쉼표 [0] 32 122" xfId="3561" xr:uid="{00000000-0005-0000-0000-0000480A0000}"/>
    <cellStyle name="쉼표 [0] 32 123" xfId="3562" xr:uid="{00000000-0005-0000-0000-0000490A0000}"/>
    <cellStyle name="쉼표 [0] 32 124" xfId="3563" xr:uid="{00000000-0005-0000-0000-00004A0A0000}"/>
    <cellStyle name="쉼표 [0] 32 125" xfId="3564" xr:uid="{00000000-0005-0000-0000-00004B0A0000}"/>
    <cellStyle name="쉼표 [0] 32 13" xfId="1491" xr:uid="{00000000-0005-0000-0000-00004C0A0000}"/>
    <cellStyle name="쉼표 [0] 32 14" xfId="1492" xr:uid="{00000000-0005-0000-0000-00004D0A0000}"/>
    <cellStyle name="쉼표 [0] 32 15" xfId="1493" xr:uid="{00000000-0005-0000-0000-00004E0A0000}"/>
    <cellStyle name="쉼표 [0] 32 16" xfId="1494" xr:uid="{00000000-0005-0000-0000-00004F0A0000}"/>
    <cellStyle name="쉼표 [0] 32 17" xfId="1495" xr:uid="{00000000-0005-0000-0000-0000500A0000}"/>
    <cellStyle name="쉼표 [0] 32 18" xfId="1496" xr:uid="{00000000-0005-0000-0000-0000510A0000}"/>
    <cellStyle name="쉼표 [0] 32 19" xfId="1497" xr:uid="{00000000-0005-0000-0000-0000520A0000}"/>
    <cellStyle name="쉼표 [0] 32 2" xfId="1498" xr:uid="{00000000-0005-0000-0000-0000530A0000}"/>
    <cellStyle name="쉼표 [0] 32 20" xfId="1499" xr:uid="{00000000-0005-0000-0000-0000540A0000}"/>
    <cellStyle name="쉼표 [0] 32 21" xfId="1500" xr:uid="{00000000-0005-0000-0000-0000550A0000}"/>
    <cellStyle name="쉼표 [0] 32 22" xfId="1501" xr:uid="{00000000-0005-0000-0000-0000560A0000}"/>
    <cellStyle name="쉼표 [0] 32 23" xfId="1502" xr:uid="{00000000-0005-0000-0000-0000570A0000}"/>
    <cellStyle name="쉼표 [0] 32 24" xfId="1503" xr:uid="{00000000-0005-0000-0000-0000580A0000}"/>
    <cellStyle name="쉼표 [0] 32 25" xfId="1504" xr:uid="{00000000-0005-0000-0000-0000590A0000}"/>
    <cellStyle name="쉼표 [0] 32 26" xfId="1505" xr:uid="{00000000-0005-0000-0000-00005A0A0000}"/>
    <cellStyle name="쉼표 [0] 32 27" xfId="1506" xr:uid="{00000000-0005-0000-0000-00005B0A0000}"/>
    <cellStyle name="쉼표 [0] 32 28" xfId="1507" xr:uid="{00000000-0005-0000-0000-00005C0A0000}"/>
    <cellStyle name="쉼표 [0] 32 29" xfId="1508" xr:uid="{00000000-0005-0000-0000-00005D0A0000}"/>
    <cellStyle name="쉼표 [0] 32 3" xfId="1509" xr:uid="{00000000-0005-0000-0000-00005E0A0000}"/>
    <cellStyle name="쉼표 [0] 32 30" xfId="2942" xr:uid="{00000000-0005-0000-0000-00005F0A0000}"/>
    <cellStyle name="쉼표 [0] 32 31" xfId="2943" xr:uid="{00000000-0005-0000-0000-0000600A0000}"/>
    <cellStyle name="쉼표 [0] 32 32" xfId="2944" xr:uid="{00000000-0005-0000-0000-0000610A0000}"/>
    <cellStyle name="쉼표 [0] 32 33" xfId="2945" xr:uid="{00000000-0005-0000-0000-0000620A0000}"/>
    <cellStyle name="쉼표 [0] 32 34" xfId="2946" xr:uid="{00000000-0005-0000-0000-0000630A0000}"/>
    <cellStyle name="쉼표 [0] 32 35" xfId="2947" xr:uid="{00000000-0005-0000-0000-0000640A0000}"/>
    <cellStyle name="쉼표 [0] 32 36" xfId="2948" xr:uid="{00000000-0005-0000-0000-0000650A0000}"/>
    <cellStyle name="쉼표 [0] 32 37" xfId="2949" xr:uid="{00000000-0005-0000-0000-0000660A0000}"/>
    <cellStyle name="쉼표 [0] 32 38" xfId="2950" xr:uid="{00000000-0005-0000-0000-0000670A0000}"/>
    <cellStyle name="쉼표 [0] 32 39" xfId="2951" xr:uid="{00000000-0005-0000-0000-0000680A0000}"/>
    <cellStyle name="쉼표 [0] 32 4" xfId="1510" xr:uid="{00000000-0005-0000-0000-0000690A0000}"/>
    <cellStyle name="쉼표 [0] 32 40" xfId="2952" xr:uid="{00000000-0005-0000-0000-00006A0A0000}"/>
    <cellStyle name="쉼표 [0] 32 41" xfId="2953" xr:uid="{00000000-0005-0000-0000-00006B0A0000}"/>
    <cellStyle name="쉼표 [0] 32 42" xfId="2954" xr:uid="{00000000-0005-0000-0000-00006C0A0000}"/>
    <cellStyle name="쉼표 [0] 32 43" xfId="2955" xr:uid="{00000000-0005-0000-0000-00006D0A0000}"/>
    <cellStyle name="쉼표 [0] 32 44" xfId="2956" xr:uid="{00000000-0005-0000-0000-00006E0A0000}"/>
    <cellStyle name="쉼표 [0] 32 45" xfId="2957" xr:uid="{00000000-0005-0000-0000-00006F0A0000}"/>
    <cellStyle name="쉼표 [0] 32 46" xfId="2958" xr:uid="{00000000-0005-0000-0000-0000700A0000}"/>
    <cellStyle name="쉼표 [0] 32 47" xfId="2959" xr:uid="{00000000-0005-0000-0000-0000710A0000}"/>
    <cellStyle name="쉼표 [0] 32 48" xfId="2960" xr:uid="{00000000-0005-0000-0000-0000720A0000}"/>
    <cellStyle name="쉼표 [0] 32 49" xfId="2961" xr:uid="{00000000-0005-0000-0000-0000730A0000}"/>
    <cellStyle name="쉼표 [0] 32 5" xfId="1511" xr:uid="{00000000-0005-0000-0000-0000740A0000}"/>
    <cellStyle name="쉼표 [0] 32 50" xfId="2962" xr:uid="{00000000-0005-0000-0000-0000750A0000}"/>
    <cellStyle name="쉼표 [0] 32 51" xfId="2963" xr:uid="{00000000-0005-0000-0000-0000760A0000}"/>
    <cellStyle name="쉼표 [0] 32 52" xfId="2964" xr:uid="{00000000-0005-0000-0000-0000770A0000}"/>
    <cellStyle name="쉼표 [0] 32 53" xfId="2965" xr:uid="{00000000-0005-0000-0000-0000780A0000}"/>
    <cellStyle name="쉼표 [0] 32 54" xfId="2966" xr:uid="{00000000-0005-0000-0000-0000790A0000}"/>
    <cellStyle name="쉼표 [0] 32 55" xfId="2967" xr:uid="{00000000-0005-0000-0000-00007A0A0000}"/>
    <cellStyle name="쉼표 [0] 32 56" xfId="2968" xr:uid="{00000000-0005-0000-0000-00007B0A0000}"/>
    <cellStyle name="쉼표 [0] 32 57" xfId="2969" xr:uid="{00000000-0005-0000-0000-00007C0A0000}"/>
    <cellStyle name="쉼표 [0] 32 58" xfId="2970" xr:uid="{00000000-0005-0000-0000-00007D0A0000}"/>
    <cellStyle name="쉼표 [0] 32 59" xfId="2971" xr:uid="{00000000-0005-0000-0000-00007E0A0000}"/>
    <cellStyle name="쉼표 [0] 32 6" xfId="1512" xr:uid="{00000000-0005-0000-0000-00007F0A0000}"/>
    <cellStyle name="쉼표 [0] 32 60" xfId="2972" xr:uid="{00000000-0005-0000-0000-0000800A0000}"/>
    <cellStyle name="쉼표 [0] 32 61" xfId="2973" xr:uid="{00000000-0005-0000-0000-0000810A0000}"/>
    <cellStyle name="쉼표 [0] 32 62" xfId="2974" xr:uid="{00000000-0005-0000-0000-0000820A0000}"/>
    <cellStyle name="쉼표 [0] 32 63" xfId="2975" xr:uid="{00000000-0005-0000-0000-0000830A0000}"/>
    <cellStyle name="쉼표 [0] 32 64" xfId="2976" xr:uid="{00000000-0005-0000-0000-0000840A0000}"/>
    <cellStyle name="쉼표 [0] 32 65" xfId="2977" xr:uid="{00000000-0005-0000-0000-0000850A0000}"/>
    <cellStyle name="쉼표 [0] 32 66" xfId="2978" xr:uid="{00000000-0005-0000-0000-0000860A0000}"/>
    <cellStyle name="쉼표 [0] 32 67" xfId="2979" xr:uid="{00000000-0005-0000-0000-0000870A0000}"/>
    <cellStyle name="쉼표 [0] 32 68" xfId="2980" xr:uid="{00000000-0005-0000-0000-0000880A0000}"/>
    <cellStyle name="쉼표 [0] 32 69" xfId="2981" xr:uid="{00000000-0005-0000-0000-0000890A0000}"/>
    <cellStyle name="쉼표 [0] 32 7" xfId="1513" xr:uid="{00000000-0005-0000-0000-00008A0A0000}"/>
    <cellStyle name="쉼표 [0] 32 70" xfId="2982" xr:uid="{00000000-0005-0000-0000-00008B0A0000}"/>
    <cellStyle name="쉼표 [0] 32 71" xfId="2983" xr:uid="{00000000-0005-0000-0000-00008C0A0000}"/>
    <cellStyle name="쉼표 [0] 32 72" xfId="3565" xr:uid="{00000000-0005-0000-0000-00008D0A0000}"/>
    <cellStyle name="쉼표 [0] 32 73" xfId="3566" xr:uid="{00000000-0005-0000-0000-00008E0A0000}"/>
    <cellStyle name="쉼표 [0] 32 74" xfId="3567" xr:uid="{00000000-0005-0000-0000-00008F0A0000}"/>
    <cellStyle name="쉼표 [0] 32 75" xfId="3568" xr:uid="{00000000-0005-0000-0000-0000900A0000}"/>
    <cellStyle name="쉼표 [0] 32 76" xfId="3569" xr:uid="{00000000-0005-0000-0000-0000910A0000}"/>
    <cellStyle name="쉼표 [0] 32 77" xfId="3570" xr:uid="{00000000-0005-0000-0000-0000920A0000}"/>
    <cellStyle name="쉼표 [0] 32 78" xfId="3571" xr:uid="{00000000-0005-0000-0000-0000930A0000}"/>
    <cellStyle name="쉼표 [0] 32 79" xfId="3572" xr:uid="{00000000-0005-0000-0000-0000940A0000}"/>
    <cellStyle name="쉼표 [0] 32 8" xfId="1514" xr:uid="{00000000-0005-0000-0000-0000950A0000}"/>
    <cellStyle name="쉼표 [0] 32 80" xfId="3573" xr:uid="{00000000-0005-0000-0000-0000960A0000}"/>
    <cellStyle name="쉼표 [0] 32 81" xfId="3574" xr:uid="{00000000-0005-0000-0000-0000970A0000}"/>
    <cellStyle name="쉼표 [0] 32 82" xfId="3575" xr:uid="{00000000-0005-0000-0000-0000980A0000}"/>
    <cellStyle name="쉼표 [0] 32 83" xfId="3576" xr:uid="{00000000-0005-0000-0000-0000990A0000}"/>
    <cellStyle name="쉼표 [0] 32 84" xfId="3577" xr:uid="{00000000-0005-0000-0000-00009A0A0000}"/>
    <cellStyle name="쉼표 [0] 32 85" xfId="3578" xr:uid="{00000000-0005-0000-0000-00009B0A0000}"/>
    <cellStyle name="쉼표 [0] 32 86" xfId="3579" xr:uid="{00000000-0005-0000-0000-00009C0A0000}"/>
    <cellStyle name="쉼표 [0] 32 87" xfId="3580" xr:uid="{00000000-0005-0000-0000-00009D0A0000}"/>
    <cellStyle name="쉼표 [0] 32 88" xfId="3581" xr:uid="{00000000-0005-0000-0000-00009E0A0000}"/>
    <cellStyle name="쉼표 [0] 32 89" xfId="3582" xr:uid="{00000000-0005-0000-0000-00009F0A0000}"/>
    <cellStyle name="쉼표 [0] 32 9" xfId="1515" xr:uid="{00000000-0005-0000-0000-0000A00A0000}"/>
    <cellStyle name="쉼표 [0] 32 90" xfId="3583" xr:uid="{00000000-0005-0000-0000-0000A10A0000}"/>
    <cellStyle name="쉼표 [0] 32 91" xfId="3584" xr:uid="{00000000-0005-0000-0000-0000A20A0000}"/>
    <cellStyle name="쉼표 [0] 32 92" xfId="3585" xr:uid="{00000000-0005-0000-0000-0000A30A0000}"/>
    <cellStyle name="쉼표 [0] 32 93" xfId="3586" xr:uid="{00000000-0005-0000-0000-0000A40A0000}"/>
    <cellStyle name="쉼표 [0] 32 94" xfId="3587" xr:uid="{00000000-0005-0000-0000-0000A50A0000}"/>
    <cellStyle name="쉼표 [0] 32 95" xfId="3588" xr:uid="{00000000-0005-0000-0000-0000A60A0000}"/>
    <cellStyle name="쉼표 [0] 32 96" xfId="3589" xr:uid="{00000000-0005-0000-0000-0000A70A0000}"/>
    <cellStyle name="쉼표 [0] 32 97" xfId="3590" xr:uid="{00000000-0005-0000-0000-0000A80A0000}"/>
    <cellStyle name="쉼표 [0] 32 98" xfId="3591" xr:uid="{00000000-0005-0000-0000-0000A90A0000}"/>
    <cellStyle name="쉼표 [0] 32 99" xfId="3592" xr:uid="{00000000-0005-0000-0000-0000AA0A0000}"/>
    <cellStyle name="쉼표 [0] 33 10" xfId="1516" xr:uid="{00000000-0005-0000-0000-0000AB0A0000}"/>
    <cellStyle name="쉼표 [0] 33 11" xfId="1517" xr:uid="{00000000-0005-0000-0000-0000AC0A0000}"/>
    <cellStyle name="쉼표 [0] 33 12" xfId="1518" xr:uid="{00000000-0005-0000-0000-0000AD0A0000}"/>
    <cellStyle name="쉼표 [0] 33 13" xfId="1519" xr:uid="{00000000-0005-0000-0000-0000AE0A0000}"/>
    <cellStyle name="쉼표 [0] 33 14" xfId="1520" xr:uid="{00000000-0005-0000-0000-0000AF0A0000}"/>
    <cellStyle name="쉼표 [0] 33 15" xfId="1521" xr:uid="{00000000-0005-0000-0000-0000B00A0000}"/>
    <cellStyle name="쉼표 [0] 33 16" xfId="1522" xr:uid="{00000000-0005-0000-0000-0000B10A0000}"/>
    <cellStyle name="쉼표 [0] 33 17" xfId="1523" xr:uid="{00000000-0005-0000-0000-0000B20A0000}"/>
    <cellStyle name="쉼표 [0] 33 18" xfId="1524" xr:uid="{00000000-0005-0000-0000-0000B30A0000}"/>
    <cellStyle name="쉼표 [0] 33 19" xfId="1525" xr:uid="{00000000-0005-0000-0000-0000B40A0000}"/>
    <cellStyle name="쉼표 [0] 33 2" xfId="1526" xr:uid="{00000000-0005-0000-0000-0000B50A0000}"/>
    <cellStyle name="쉼표 [0] 33 20" xfId="1527" xr:uid="{00000000-0005-0000-0000-0000B60A0000}"/>
    <cellStyle name="쉼표 [0] 33 21" xfId="1528" xr:uid="{00000000-0005-0000-0000-0000B70A0000}"/>
    <cellStyle name="쉼표 [0] 33 22" xfId="1529" xr:uid="{00000000-0005-0000-0000-0000B80A0000}"/>
    <cellStyle name="쉼표 [0] 33 23" xfId="1530" xr:uid="{00000000-0005-0000-0000-0000B90A0000}"/>
    <cellStyle name="쉼표 [0] 33 24" xfId="1531" xr:uid="{00000000-0005-0000-0000-0000BA0A0000}"/>
    <cellStyle name="쉼표 [0] 33 25" xfId="1532" xr:uid="{00000000-0005-0000-0000-0000BB0A0000}"/>
    <cellStyle name="쉼표 [0] 33 26" xfId="1533" xr:uid="{00000000-0005-0000-0000-0000BC0A0000}"/>
    <cellStyle name="쉼표 [0] 33 27" xfId="1534" xr:uid="{00000000-0005-0000-0000-0000BD0A0000}"/>
    <cellStyle name="쉼표 [0] 33 28" xfId="1535" xr:uid="{00000000-0005-0000-0000-0000BE0A0000}"/>
    <cellStyle name="쉼표 [0] 33 29" xfId="1536" xr:uid="{00000000-0005-0000-0000-0000BF0A0000}"/>
    <cellStyle name="쉼표 [0] 33 3" xfId="1537" xr:uid="{00000000-0005-0000-0000-0000C00A0000}"/>
    <cellStyle name="쉼표 [0] 33 4" xfId="1538" xr:uid="{00000000-0005-0000-0000-0000C10A0000}"/>
    <cellStyle name="쉼표 [0] 33 5" xfId="1539" xr:uid="{00000000-0005-0000-0000-0000C20A0000}"/>
    <cellStyle name="쉼표 [0] 33 6" xfId="1540" xr:uid="{00000000-0005-0000-0000-0000C30A0000}"/>
    <cellStyle name="쉼표 [0] 33 7" xfId="1541" xr:uid="{00000000-0005-0000-0000-0000C40A0000}"/>
    <cellStyle name="쉼표 [0] 33 8" xfId="1542" xr:uid="{00000000-0005-0000-0000-0000C50A0000}"/>
    <cellStyle name="쉼표 [0] 33 9" xfId="1543" xr:uid="{00000000-0005-0000-0000-0000C60A0000}"/>
    <cellStyle name="쉼표 [0] 34 10" xfId="1544" xr:uid="{00000000-0005-0000-0000-0000C70A0000}"/>
    <cellStyle name="쉼표 [0] 34 11" xfId="1545" xr:uid="{00000000-0005-0000-0000-0000C80A0000}"/>
    <cellStyle name="쉼표 [0] 34 12" xfId="1546" xr:uid="{00000000-0005-0000-0000-0000C90A0000}"/>
    <cellStyle name="쉼표 [0] 34 13" xfId="1547" xr:uid="{00000000-0005-0000-0000-0000CA0A0000}"/>
    <cellStyle name="쉼표 [0] 34 14" xfId="1548" xr:uid="{00000000-0005-0000-0000-0000CB0A0000}"/>
    <cellStyle name="쉼표 [0] 34 15" xfId="1549" xr:uid="{00000000-0005-0000-0000-0000CC0A0000}"/>
    <cellStyle name="쉼표 [0] 34 16" xfId="1550" xr:uid="{00000000-0005-0000-0000-0000CD0A0000}"/>
    <cellStyle name="쉼표 [0] 34 17" xfId="1551" xr:uid="{00000000-0005-0000-0000-0000CE0A0000}"/>
    <cellStyle name="쉼표 [0] 34 18" xfId="1552" xr:uid="{00000000-0005-0000-0000-0000CF0A0000}"/>
    <cellStyle name="쉼표 [0] 34 19" xfId="1553" xr:uid="{00000000-0005-0000-0000-0000D00A0000}"/>
    <cellStyle name="쉼표 [0] 34 2" xfId="1554" xr:uid="{00000000-0005-0000-0000-0000D10A0000}"/>
    <cellStyle name="쉼표 [0] 34 20" xfId="1555" xr:uid="{00000000-0005-0000-0000-0000D20A0000}"/>
    <cellStyle name="쉼표 [0] 34 21" xfId="1556" xr:uid="{00000000-0005-0000-0000-0000D30A0000}"/>
    <cellStyle name="쉼표 [0] 34 22" xfId="1557" xr:uid="{00000000-0005-0000-0000-0000D40A0000}"/>
    <cellStyle name="쉼표 [0] 34 23" xfId="1558" xr:uid="{00000000-0005-0000-0000-0000D50A0000}"/>
    <cellStyle name="쉼표 [0] 34 24" xfId="1559" xr:uid="{00000000-0005-0000-0000-0000D60A0000}"/>
    <cellStyle name="쉼표 [0] 34 25" xfId="1560" xr:uid="{00000000-0005-0000-0000-0000D70A0000}"/>
    <cellStyle name="쉼표 [0] 34 26" xfId="1561" xr:uid="{00000000-0005-0000-0000-0000D80A0000}"/>
    <cellStyle name="쉼표 [0] 34 27" xfId="1562" xr:uid="{00000000-0005-0000-0000-0000D90A0000}"/>
    <cellStyle name="쉼표 [0] 34 28" xfId="1563" xr:uid="{00000000-0005-0000-0000-0000DA0A0000}"/>
    <cellStyle name="쉼표 [0] 34 29" xfId="1564" xr:uid="{00000000-0005-0000-0000-0000DB0A0000}"/>
    <cellStyle name="쉼표 [0] 34 3" xfId="1565" xr:uid="{00000000-0005-0000-0000-0000DC0A0000}"/>
    <cellStyle name="쉼표 [0] 34 4" xfId="1566" xr:uid="{00000000-0005-0000-0000-0000DD0A0000}"/>
    <cellStyle name="쉼표 [0] 34 5" xfId="1567" xr:uid="{00000000-0005-0000-0000-0000DE0A0000}"/>
    <cellStyle name="쉼표 [0] 34 6" xfId="1568" xr:uid="{00000000-0005-0000-0000-0000DF0A0000}"/>
    <cellStyle name="쉼표 [0] 34 7" xfId="1569" xr:uid="{00000000-0005-0000-0000-0000E00A0000}"/>
    <cellStyle name="쉼표 [0] 34 8" xfId="1570" xr:uid="{00000000-0005-0000-0000-0000E10A0000}"/>
    <cellStyle name="쉼표 [0] 34 9" xfId="1571" xr:uid="{00000000-0005-0000-0000-0000E20A0000}"/>
    <cellStyle name="쉼표 [0] 35 10" xfId="1572" xr:uid="{00000000-0005-0000-0000-0000E30A0000}"/>
    <cellStyle name="쉼표 [0] 35 11" xfId="1573" xr:uid="{00000000-0005-0000-0000-0000E40A0000}"/>
    <cellStyle name="쉼표 [0] 35 12" xfId="1574" xr:uid="{00000000-0005-0000-0000-0000E50A0000}"/>
    <cellStyle name="쉼표 [0] 35 13" xfId="1575" xr:uid="{00000000-0005-0000-0000-0000E60A0000}"/>
    <cellStyle name="쉼표 [0] 35 14" xfId="1576" xr:uid="{00000000-0005-0000-0000-0000E70A0000}"/>
    <cellStyle name="쉼표 [0] 35 15" xfId="1577" xr:uid="{00000000-0005-0000-0000-0000E80A0000}"/>
    <cellStyle name="쉼표 [0] 35 16" xfId="1578" xr:uid="{00000000-0005-0000-0000-0000E90A0000}"/>
    <cellStyle name="쉼표 [0] 35 17" xfId="1579" xr:uid="{00000000-0005-0000-0000-0000EA0A0000}"/>
    <cellStyle name="쉼표 [0] 35 18" xfId="1580" xr:uid="{00000000-0005-0000-0000-0000EB0A0000}"/>
    <cellStyle name="쉼표 [0] 35 19" xfId="1581" xr:uid="{00000000-0005-0000-0000-0000EC0A0000}"/>
    <cellStyle name="쉼표 [0] 35 2" xfId="1582" xr:uid="{00000000-0005-0000-0000-0000ED0A0000}"/>
    <cellStyle name="쉼표 [0] 35 3" xfId="1583" xr:uid="{00000000-0005-0000-0000-0000EE0A0000}"/>
    <cellStyle name="쉼표 [0] 35 4" xfId="1584" xr:uid="{00000000-0005-0000-0000-0000EF0A0000}"/>
    <cellStyle name="쉼표 [0] 35 5" xfId="1585" xr:uid="{00000000-0005-0000-0000-0000F00A0000}"/>
    <cellStyle name="쉼표 [0] 35 6" xfId="1586" xr:uid="{00000000-0005-0000-0000-0000F10A0000}"/>
    <cellStyle name="쉼표 [0] 35 7" xfId="1587" xr:uid="{00000000-0005-0000-0000-0000F20A0000}"/>
    <cellStyle name="쉼표 [0] 35 8" xfId="1588" xr:uid="{00000000-0005-0000-0000-0000F30A0000}"/>
    <cellStyle name="쉼표 [0] 35 9" xfId="1589" xr:uid="{00000000-0005-0000-0000-0000F40A0000}"/>
    <cellStyle name="쉼표 [0] 36 10" xfId="1590" xr:uid="{00000000-0005-0000-0000-0000F50A0000}"/>
    <cellStyle name="쉼표 [0] 36 11" xfId="1591" xr:uid="{00000000-0005-0000-0000-0000F60A0000}"/>
    <cellStyle name="쉼표 [0] 36 12" xfId="1592" xr:uid="{00000000-0005-0000-0000-0000F70A0000}"/>
    <cellStyle name="쉼표 [0] 36 13" xfId="1593" xr:uid="{00000000-0005-0000-0000-0000F80A0000}"/>
    <cellStyle name="쉼표 [0] 36 14" xfId="1594" xr:uid="{00000000-0005-0000-0000-0000F90A0000}"/>
    <cellStyle name="쉼표 [0] 36 15" xfId="1595" xr:uid="{00000000-0005-0000-0000-0000FA0A0000}"/>
    <cellStyle name="쉼표 [0] 36 16" xfId="1596" xr:uid="{00000000-0005-0000-0000-0000FB0A0000}"/>
    <cellStyle name="쉼표 [0] 36 17" xfId="1597" xr:uid="{00000000-0005-0000-0000-0000FC0A0000}"/>
    <cellStyle name="쉼표 [0] 36 18" xfId="1598" xr:uid="{00000000-0005-0000-0000-0000FD0A0000}"/>
    <cellStyle name="쉼표 [0] 36 19" xfId="1599" xr:uid="{00000000-0005-0000-0000-0000FE0A0000}"/>
    <cellStyle name="쉼표 [0] 36 2" xfId="1600" xr:uid="{00000000-0005-0000-0000-0000FF0A0000}"/>
    <cellStyle name="쉼표 [0] 36 20" xfId="1601" xr:uid="{00000000-0005-0000-0000-0000000B0000}"/>
    <cellStyle name="쉼표 [0] 36 21" xfId="1602" xr:uid="{00000000-0005-0000-0000-0000010B0000}"/>
    <cellStyle name="쉼표 [0] 36 22" xfId="1603" xr:uid="{00000000-0005-0000-0000-0000020B0000}"/>
    <cellStyle name="쉼표 [0] 36 23" xfId="1604" xr:uid="{00000000-0005-0000-0000-0000030B0000}"/>
    <cellStyle name="쉼표 [0] 36 24" xfId="1605" xr:uid="{00000000-0005-0000-0000-0000040B0000}"/>
    <cellStyle name="쉼표 [0] 36 25" xfId="1606" xr:uid="{00000000-0005-0000-0000-0000050B0000}"/>
    <cellStyle name="쉼표 [0] 36 26" xfId="1607" xr:uid="{00000000-0005-0000-0000-0000060B0000}"/>
    <cellStyle name="쉼표 [0] 36 27" xfId="1608" xr:uid="{00000000-0005-0000-0000-0000070B0000}"/>
    <cellStyle name="쉼표 [0] 36 28" xfId="1609" xr:uid="{00000000-0005-0000-0000-0000080B0000}"/>
    <cellStyle name="쉼표 [0] 36 29" xfId="1610" xr:uid="{00000000-0005-0000-0000-0000090B0000}"/>
    <cellStyle name="쉼표 [0] 36 3" xfId="1611" xr:uid="{00000000-0005-0000-0000-00000A0B0000}"/>
    <cellStyle name="쉼표 [0] 36 30" xfId="1612" xr:uid="{00000000-0005-0000-0000-00000B0B0000}"/>
    <cellStyle name="쉼표 [0] 36 31" xfId="1613" xr:uid="{00000000-0005-0000-0000-00000C0B0000}"/>
    <cellStyle name="쉼표 [0] 36 32" xfId="1614" xr:uid="{00000000-0005-0000-0000-00000D0B0000}"/>
    <cellStyle name="쉼표 [0] 36 33" xfId="1615" xr:uid="{00000000-0005-0000-0000-00000E0B0000}"/>
    <cellStyle name="쉼표 [0] 36 34" xfId="1616" xr:uid="{00000000-0005-0000-0000-00000F0B0000}"/>
    <cellStyle name="쉼표 [0] 36 35" xfId="1617" xr:uid="{00000000-0005-0000-0000-0000100B0000}"/>
    <cellStyle name="쉼표 [0] 36 36" xfId="1618" xr:uid="{00000000-0005-0000-0000-0000110B0000}"/>
    <cellStyle name="쉼표 [0] 36 37" xfId="1619" xr:uid="{00000000-0005-0000-0000-0000120B0000}"/>
    <cellStyle name="쉼표 [0] 36 38" xfId="1620" xr:uid="{00000000-0005-0000-0000-0000130B0000}"/>
    <cellStyle name="쉼표 [0] 36 4" xfId="1621" xr:uid="{00000000-0005-0000-0000-0000140B0000}"/>
    <cellStyle name="쉼표 [0] 36 5" xfId="1622" xr:uid="{00000000-0005-0000-0000-0000150B0000}"/>
    <cellStyle name="쉼표 [0] 36 6" xfId="1623" xr:uid="{00000000-0005-0000-0000-0000160B0000}"/>
    <cellStyle name="쉼표 [0] 36 7" xfId="1624" xr:uid="{00000000-0005-0000-0000-0000170B0000}"/>
    <cellStyle name="쉼표 [0] 36 8" xfId="1625" xr:uid="{00000000-0005-0000-0000-0000180B0000}"/>
    <cellStyle name="쉼표 [0] 36 9" xfId="1626" xr:uid="{00000000-0005-0000-0000-0000190B0000}"/>
    <cellStyle name="쉼표 [0] 37 10" xfId="1627" xr:uid="{00000000-0005-0000-0000-00001A0B0000}"/>
    <cellStyle name="쉼표 [0] 37 11" xfId="1628" xr:uid="{00000000-0005-0000-0000-00001B0B0000}"/>
    <cellStyle name="쉼표 [0] 37 12" xfId="1629" xr:uid="{00000000-0005-0000-0000-00001C0B0000}"/>
    <cellStyle name="쉼표 [0] 37 13" xfId="1630" xr:uid="{00000000-0005-0000-0000-00001D0B0000}"/>
    <cellStyle name="쉼표 [0] 37 14" xfId="1631" xr:uid="{00000000-0005-0000-0000-00001E0B0000}"/>
    <cellStyle name="쉼표 [0] 37 15" xfId="1632" xr:uid="{00000000-0005-0000-0000-00001F0B0000}"/>
    <cellStyle name="쉼표 [0] 37 16" xfId="1633" xr:uid="{00000000-0005-0000-0000-0000200B0000}"/>
    <cellStyle name="쉼표 [0] 37 17" xfId="1634" xr:uid="{00000000-0005-0000-0000-0000210B0000}"/>
    <cellStyle name="쉼표 [0] 37 18" xfId="1635" xr:uid="{00000000-0005-0000-0000-0000220B0000}"/>
    <cellStyle name="쉼표 [0] 37 19" xfId="1636" xr:uid="{00000000-0005-0000-0000-0000230B0000}"/>
    <cellStyle name="쉼표 [0] 37 2" xfId="1637" xr:uid="{00000000-0005-0000-0000-0000240B0000}"/>
    <cellStyle name="쉼표 [0] 37 3" xfId="1638" xr:uid="{00000000-0005-0000-0000-0000250B0000}"/>
    <cellStyle name="쉼표 [0] 37 4" xfId="1639" xr:uid="{00000000-0005-0000-0000-0000260B0000}"/>
    <cellStyle name="쉼표 [0] 37 5" xfId="1640" xr:uid="{00000000-0005-0000-0000-0000270B0000}"/>
    <cellStyle name="쉼표 [0] 37 6" xfId="1641" xr:uid="{00000000-0005-0000-0000-0000280B0000}"/>
    <cellStyle name="쉼표 [0] 37 7" xfId="1642" xr:uid="{00000000-0005-0000-0000-0000290B0000}"/>
    <cellStyle name="쉼표 [0] 37 8" xfId="1643" xr:uid="{00000000-0005-0000-0000-00002A0B0000}"/>
    <cellStyle name="쉼표 [0] 37 9" xfId="1644" xr:uid="{00000000-0005-0000-0000-00002B0B0000}"/>
    <cellStyle name="쉼표 [0] 38 10" xfId="1645" xr:uid="{00000000-0005-0000-0000-00002C0B0000}"/>
    <cellStyle name="쉼표 [0] 38 11" xfId="1646" xr:uid="{00000000-0005-0000-0000-00002D0B0000}"/>
    <cellStyle name="쉼표 [0] 38 12" xfId="1647" xr:uid="{00000000-0005-0000-0000-00002E0B0000}"/>
    <cellStyle name="쉼표 [0] 38 13" xfId="1648" xr:uid="{00000000-0005-0000-0000-00002F0B0000}"/>
    <cellStyle name="쉼표 [0] 38 14" xfId="1649" xr:uid="{00000000-0005-0000-0000-0000300B0000}"/>
    <cellStyle name="쉼표 [0] 38 15" xfId="1650" xr:uid="{00000000-0005-0000-0000-0000310B0000}"/>
    <cellStyle name="쉼표 [0] 38 16" xfId="1651" xr:uid="{00000000-0005-0000-0000-0000320B0000}"/>
    <cellStyle name="쉼표 [0] 38 17" xfId="1652" xr:uid="{00000000-0005-0000-0000-0000330B0000}"/>
    <cellStyle name="쉼표 [0] 38 18" xfId="1653" xr:uid="{00000000-0005-0000-0000-0000340B0000}"/>
    <cellStyle name="쉼표 [0] 38 19" xfId="1654" xr:uid="{00000000-0005-0000-0000-0000350B0000}"/>
    <cellStyle name="쉼표 [0] 38 2" xfId="1655" xr:uid="{00000000-0005-0000-0000-0000360B0000}"/>
    <cellStyle name="쉼표 [0] 38 20" xfId="1656" xr:uid="{00000000-0005-0000-0000-0000370B0000}"/>
    <cellStyle name="쉼표 [0] 38 21" xfId="1657" xr:uid="{00000000-0005-0000-0000-0000380B0000}"/>
    <cellStyle name="쉼표 [0] 38 22" xfId="1658" xr:uid="{00000000-0005-0000-0000-0000390B0000}"/>
    <cellStyle name="쉼표 [0] 38 23" xfId="1659" xr:uid="{00000000-0005-0000-0000-00003A0B0000}"/>
    <cellStyle name="쉼표 [0] 38 24" xfId="1660" xr:uid="{00000000-0005-0000-0000-00003B0B0000}"/>
    <cellStyle name="쉼표 [0] 38 25" xfId="1661" xr:uid="{00000000-0005-0000-0000-00003C0B0000}"/>
    <cellStyle name="쉼표 [0] 38 26" xfId="1662" xr:uid="{00000000-0005-0000-0000-00003D0B0000}"/>
    <cellStyle name="쉼표 [0] 38 27" xfId="1663" xr:uid="{00000000-0005-0000-0000-00003E0B0000}"/>
    <cellStyle name="쉼표 [0] 38 28" xfId="1664" xr:uid="{00000000-0005-0000-0000-00003F0B0000}"/>
    <cellStyle name="쉼표 [0] 38 29" xfId="1665" xr:uid="{00000000-0005-0000-0000-0000400B0000}"/>
    <cellStyle name="쉼표 [0] 38 3" xfId="1666" xr:uid="{00000000-0005-0000-0000-0000410B0000}"/>
    <cellStyle name="쉼표 [0] 38 30" xfId="1667" xr:uid="{00000000-0005-0000-0000-0000420B0000}"/>
    <cellStyle name="쉼표 [0] 38 31" xfId="1668" xr:uid="{00000000-0005-0000-0000-0000430B0000}"/>
    <cellStyle name="쉼표 [0] 38 32" xfId="1669" xr:uid="{00000000-0005-0000-0000-0000440B0000}"/>
    <cellStyle name="쉼표 [0] 38 33" xfId="1670" xr:uid="{00000000-0005-0000-0000-0000450B0000}"/>
    <cellStyle name="쉼표 [0] 38 34" xfId="1671" xr:uid="{00000000-0005-0000-0000-0000460B0000}"/>
    <cellStyle name="쉼표 [0] 38 35" xfId="1672" xr:uid="{00000000-0005-0000-0000-0000470B0000}"/>
    <cellStyle name="쉼표 [0] 38 36" xfId="1673" xr:uid="{00000000-0005-0000-0000-0000480B0000}"/>
    <cellStyle name="쉼표 [0] 38 37" xfId="1674" xr:uid="{00000000-0005-0000-0000-0000490B0000}"/>
    <cellStyle name="쉼표 [0] 38 38" xfId="1675" xr:uid="{00000000-0005-0000-0000-00004A0B0000}"/>
    <cellStyle name="쉼표 [0] 38 4" xfId="1676" xr:uid="{00000000-0005-0000-0000-00004B0B0000}"/>
    <cellStyle name="쉼표 [0] 38 5" xfId="1677" xr:uid="{00000000-0005-0000-0000-00004C0B0000}"/>
    <cellStyle name="쉼표 [0] 38 6" xfId="1678" xr:uid="{00000000-0005-0000-0000-00004D0B0000}"/>
    <cellStyle name="쉼표 [0] 38 7" xfId="1679" xr:uid="{00000000-0005-0000-0000-00004E0B0000}"/>
    <cellStyle name="쉼표 [0] 38 8" xfId="1680" xr:uid="{00000000-0005-0000-0000-00004F0B0000}"/>
    <cellStyle name="쉼표 [0] 38 9" xfId="1681" xr:uid="{00000000-0005-0000-0000-0000500B0000}"/>
    <cellStyle name="쉼표 [0] 39 10" xfId="1682" xr:uid="{00000000-0005-0000-0000-0000510B0000}"/>
    <cellStyle name="쉼표 [0] 39 11" xfId="1683" xr:uid="{00000000-0005-0000-0000-0000520B0000}"/>
    <cellStyle name="쉼표 [0] 39 12" xfId="1684" xr:uid="{00000000-0005-0000-0000-0000530B0000}"/>
    <cellStyle name="쉼표 [0] 39 13" xfId="1685" xr:uid="{00000000-0005-0000-0000-0000540B0000}"/>
    <cellStyle name="쉼표 [0] 39 14" xfId="1686" xr:uid="{00000000-0005-0000-0000-0000550B0000}"/>
    <cellStyle name="쉼표 [0] 39 15" xfId="1687" xr:uid="{00000000-0005-0000-0000-0000560B0000}"/>
    <cellStyle name="쉼표 [0] 39 16" xfId="1688" xr:uid="{00000000-0005-0000-0000-0000570B0000}"/>
    <cellStyle name="쉼표 [0] 39 17" xfId="1689" xr:uid="{00000000-0005-0000-0000-0000580B0000}"/>
    <cellStyle name="쉼표 [0] 39 18" xfId="1690" xr:uid="{00000000-0005-0000-0000-0000590B0000}"/>
    <cellStyle name="쉼표 [0] 39 19" xfId="1691" xr:uid="{00000000-0005-0000-0000-00005A0B0000}"/>
    <cellStyle name="쉼표 [0] 39 2" xfId="1692" xr:uid="{00000000-0005-0000-0000-00005B0B0000}"/>
    <cellStyle name="쉼표 [0] 39 20" xfId="1693" xr:uid="{00000000-0005-0000-0000-00005C0B0000}"/>
    <cellStyle name="쉼표 [0] 39 21" xfId="1694" xr:uid="{00000000-0005-0000-0000-00005D0B0000}"/>
    <cellStyle name="쉼표 [0] 39 22" xfId="1695" xr:uid="{00000000-0005-0000-0000-00005E0B0000}"/>
    <cellStyle name="쉼표 [0] 39 23" xfId="1696" xr:uid="{00000000-0005-0000-0000-00005F0B0000}"/>
    <cellStyle name="쉼표 [0] 39 24" xfId="1697" xr:uid="{00000000-0005-0000-0000-0000600B0000}"/>
    <cellStyle name="쉼표 [0] 39 25" xfId="1698" xr:uid="{00000000-0005-0000-0000-0000610B0000}"/>
    <cellStyle name="쉼표 [0] 39 26" xfId="1699" xr:uid="{00000000-0005-0000-0000-0000620B0000}"/>
    <cellStyle name="쉼표 [0] 39 27" xfId="1700" xr:uid="{00000000-0005-0000-0000-0000630B0000}"/>
    <cellStyle name="쉼표 [0] 39 28" xfId="1701" xr:uid="{00000000-0005-0000-0000-0000640B0000}"/>
    <cellStyle name="쉼표 [0] 39 29" xfId="1702" xr:uid="{00000000-0005-0000-0000-0000650B0000}"/>
    <cellStyle name="쉼표 [0] 39 3" xfId="1703" xr:uid="{00000000-0005-0000-0000-0000660B0000}"/>
    <cellStyle name="쉼표 [0] 39 4" xfId="1704" xr:uid="{00000000-0005-0000-0000-0000670B0000}"/>
    <cellStyle name="쉼표 [0] 39 5" xfId="1705" xr:uid="{00000000-0005-0000-0000-0000680B0000}"/>
    <cellStyle name="쉼표 [0] 39 6" xfId="1706" xr:uid="{00000000-0005-0000-0000-0000690B0000}"/>
    <cellStyle name="쉼표 [0] 39 7" xfId="1707" xr:uid="{00000000-0005-0000-0000-00006A0B0000}"/>
    <cellStyle name="쉼표 [0] 39 8" xfId="1708" xr:uid="{00000000-0005-0000-0000-00006B0B0000}"/>
    <cellStyle name="쉼표 [0] 39 9" xfId="1709" xr:uid="{00000000-0005-0000-0000-00006C0B0000}"/>
    <cellStyle name="쉼표 [0] 4" xfId="1710" xr:uid="{00000000-0005-0000-0000-00006D0B0000}"/>
    <cellStyle name="쉼표 [0] 4 2" xfId="1711" xr:uid="{00000000-0005-0000-0000-00006E0B0000}"/>
    <cellStyle name="쉼표 [0] 4 3" xfId="1712" xr:uid="{00000000-0005-0000-0000-00006F0B0000}"/>
    <cellStyle name="쉼표 [0] 4 4" xfId="1713" xr:uid="{00000000-0005-0000-0000-0000700B0000}"/>
    <cellStyle name="쉼표 [0] 4 5" xfId="3674" xr:uid="{00000000-0005-0000-0000-0000710B0000}"/>
    <cellStyle name="쉼표 [0] 40 10" xfId="1714" xr:uid="{00000000-0005-0000-0000-0000720B0000}"/>
    <cellStyle name="쉼표 [0] 40 11" xfId="1715" xr:uid="{00000000-0005-0000-0000-0000730B0000}"/>
    <cellStyle name="쉼표 [0] 40 12" xfId="1716" xr:uid="{00000000-0005-0000-0000-0000740B0000}"/>
    <cellStyle name="쉼표 [0] 40 13" xfId="1717" xr:uid="{00000000-0005-0000-0000-0000750B0000}"/>
    <cellStyle name="쉼표 [0] 40 14" xfId="1718" xr:uid="{00000000-0005-0000-0000-0000760B0000}"/>
    <cellStyle name="쉼표 [0] 40 15" xfId="1719" xr:uid="{00000000-0005-0000-0000-0000770B0000}"/>
    <cellStyle name="쉼표 [0] 40 16" xfId="1720" xr:uid="{00000000-0005-0000-0000-0000780B0000}"/>
    <cellStyle name="쉼표 [0] 40 17" xfId="1721" xr:uid="{00000000-0005-0000-0000-0000790B0000}"/>
    <cellStyle name="쉼표 [0] 40 18" xfId="1722" xr:uid="{00000000-0005-0000-0000-00007A0B0000}"/>
    <cellStyle name="쉼표 [0] 40 19" xfId="1723" xr:uid="{00000000-0005-0000-0000-00007B0B0000}"/>
    <cellStyle name="쉼표 [0] 40 2" xfId="1724" xr:uid="{00000000-0005-0000-0000-00007C0B0000}"/>
    <cellStyle name="쉼표 [0] 40 20" xfId="1725" xr:uid="{00000000-0005-0000-0000-00007D0B0000}"/>
    <cellStyle name="쉼표 [0] 40 21" xfId="1726" xr:uid="{00000000-0005-0000-0000-00007E0B0000}"/>
    <cellStyle name="쉼표 [0] 40 22" xfId="1727" xr:uid="{00000000-0005-0000-0000-00007F0B0000}"/>
    <cellStyle name="쉼표 [0] 40 23" xfId="1728" xr:uid="{00000000-0005-0000-0000-0000800B0000}"/>
    <cellStyle name="쉼표 [0] 40 24" xfId="1729" xr:uid="{00000000-0005-0000-0000-0000810B0000}"/>
    <cellStyle name="쉼표 [0] 40 25" xfId="1730" xr:uid="{00000000-0005-0000-0000-0000820B0000}"/>
    <cellStyle name="쉼표 [0] 40 26" xfId="1731" xr:uid="{00000000-0005-0000-0000-0000830B0000}"/>
    <cellStyle name="쉼표 [0] 40 27" xfId="1732" xr:uid="{00000000-0005-0000-0000-0000840B0000}"/>
    <cellStyle name="쉼표 [0] 40 28" xfId="1733" xr:uid="{00000000-0005-0000-0000-0000850B0000}"/>
    <cellStyle name="쉼표 [0] 40 29" xfId="1734" xr:uid="{00000000-0005-0000-0000-0000860B0000}"/>
    <cellStyle name="쉼표 [0] 40 3" xfId="1735" xr:uid="{00000000-0005-0000-0000-0000870B0000}"/>
    <cellStyle name="쉼표 [0] 40 30" xfId="1736" xr:uid="{00000000-0005-0000-0000-0000880B0000}"/>
    <cellStyle name="쉼표 [0] 40 31" xfId="1737" xr:uid="{00000000-0005-0000-0000-0000890B0000}"/>
    <cellStyle name="쉼표 [0] 40 32" xfId="1738" xr:uid="{00000000-0005-0000-0000-00008A0B0000}"/>
    <cellStyle name="쉼표 [0] 40 33" xfId="1739" xr:uid="{00000000-0005-0000-0000-00008B0B0000}"/>
    <cellStyle name="쉼표 [0] 40 34" xfId="1740" xr:uid="{00000000-0005-0000-0000-00008C0B0000}"/>
    <cellStyle name="쉼표 [0] 40 35" xfId="1741" xr:uid="{00000000-0005-0000-0000-00008D0B0000}"/>
    <cellStyle name="쉼표 [0] 40 36" xfId="1742" xr:uid="{00000000-0005-0000-0000-00008E0B0000}"/>
    <cellStyle name="쉼표 [0] 40 37" xfId="1743" xr:uid="{00000000-0005-0000-0000-00008F0B0000}"/>
    <cellStyle name="쉼표 [0] 40 38" xfId="1744" xr:uid="{00000000-0005-0000-0000-0000900B0000}"/>
    <cellStyle name="쉼표 [0] 40 4" xfId="1745" xr:uid="{00000000-0005-0000-0000-0000910B0000}"/>
    <cellStyle name="쉼표 [0] 40 5" xfId="1746" xr:uid="{00000000-0005-0000-0000-0000920B0000}"/>
    <cellStyle name="쉼표 [0] 40 6" xfId="1747" xr:uid="{00000000-0005-0000-0000-0000930B0000}"/>
    <cellStyle name="쉼표 [0] 40 7" xfId="1748" xr:uid="{00000000-0005-0000-0000-0000940B0000}"/>
    <cellStyle name="쉼표 [0] 40 8" xfId="1749" xr:uid="{00000000-0005-0000-0000-0000950B0000}"/>
    <cellStyle name="쉼표 [0] 40 9" xfId="1750" xr:uid="{00000000-0005-0000-0000-0000960B0000}"/>
    <cellStyle name="쉼표 [0] 41 10" xfId="1751" xr:uid="{00000000-0005-0000-0000-0000970B0000}"/>
    <cellStyle name="쉼표 [0] 41 11" xfId="1752" xr:uid="{00000000-0005-0000-0000-0000980B0000}"/>
    <cellStyle name="쉼표 [0] 41 12" xfId="1753" xr:uid="{00000000-0005-0000-0000-0000990B0000}"/>
    <cellStyle name="쉼표 [0] 41 13" xfId="1754" xr:uid="{00000000-0005-0000-0000-00009A0B0000}"/>
    <cellStyle name="쉼표 [0] 41 14" xfId="1755" xr:uid="{00000000-0005-0000-0000-00009B0B0000}"/>
    <cellStyle name="쉼표 [0] 41 15" xfId="1756" xr:uid="{00000000-0005-0000-0000-00009C0B0000}"/>
    <cellStyle name="쉼표 [0] 41 16" xfId="1757" xr:uid="{00000000-0005-0000-0000-00009D0B0000}"/>
    <cellStyle name="쉼표 [0] 41 17" xfId="1758" xr:uid="{00000000-0005-0000-0000-00009E0B0000}"/>
    <cellStyle name="쉼표 [0] 41 18" xfId="1759" xr:uid="{00000000-0005-0000-0000-00009F0B0000}"/>
    <cellStyle name="쉼표 [0] 41 19" xfId="1760" xr:uid="{00000000-0005-0000-0000-0000A00B0000}"/>
    <cellStyle name="쉼표 [0] 41 2" xfId="1761" xr:uid="{00000000-0005-0000-0000-0000A10B0000}"/>
    <cellStyle name="쉼표 [0] 41 3" xfId="1762" xr:uid="{00000000-0005-0000-0000-0000A20B0000}"/>
    <cellStyle name="쉼표 [0] 41 4" xfId="1763" xr:uid="{00000000-0005-0000-0000-0000A30B0000}"/>
    <cellStyle name="쉼표 [0] 41 5" xfId="1764" xr:uid="{00000000-0005-0000-0000-0000A40B0000}"/>
    <cellStyle name="쉼표 [0] 41 6" xfId="1765" xr:uid="{00000000-0005-0000-0000-0000A50B0000}"/>
    <cellStyle name="쉼표 [0] 41 7" xfId="1766" xr:uid="{00000000-0005-0000-0000-0000A60B0000}"/>
    <cellStyle name="쉼표 [0] 41 8" xfId="1767" xr:uid="{00000000-0005-0000-0000-0000A70B0000}"/>
    <cellStyle name="쉼표 [0] 41 9" xfId="1768" xr:uid="{00000000-0005-0000-0000-0000A80B0000}"/>
    <cellStyle name="쉼표 [0] 42 10" xfId="1769" xr:uid="{00000000-0005-0000-0000-0000A90B0000}"/>
    <cellStyle name="쉼표 [0] 42 11" xfId="1770" xr:uid="{00000000-0005-0000-0000-0000AA0B0000}"/>
    <cellStyle name="쉼표 [0] 42 12" xfId="1771" xr:uid="{00000000-0005-0000-0000-0000AB0B0000}"/>
    <cellStyle name="쉼표 [0] 42 13" xfId="1772" xr:uid="{00000000-0005-0000-0000-0000AC0B0000}"/>
    <cellStyle name="쉼표 [0] 42 14" xfId="1773" xr:uid="{00000000-0005-0000-0000-0000AD0B0000}"/>
    <cellStyle name="쉼표 [0] 42 15" xfId="1774" xr:uid="{00000000-0005-0000-0000-0000AE0B0000}"/>
    <cellStyle name="쉼표 [0] 42 16" xfId="1775" xr:uid="{00000000-0005-0000-0000-0000AF0B0000}"/>
    <cellStyle name="쉼표 [0] 42 17" xfId="1776" xr:uid="{00000000-0005-0000-0000-0000B00B0000}"/>
    <cellStyle name="쉼표 [0] 42 18" xfId="1777" xr:uid="{00000000-0005-0000-0000-0000B10B0000}"/>
    <cellStyle name="쉼표 [0] 42 19" xfId="1778" xr:uid="{00000000-0005-0000-0000-0000B20B0000}"/>
    <cellStyle name="쉼표 [0] 42 2" xfId="1779" xr:uid="{00000000-0005-0000-0000-0000B30B0000}"/>
    <cellStyle name="쉼표 [0] 42 3" xfId="1780" xr:uid="{00000000-0005-0000-0000-0000B40B0000}"/>
    <cellStyle name="쉼표 [0] 42 4" xfId="1781" xr:uid="{00000000-0005-0000-0000-0000B50B0000}"/>
    <cellStyle name="쉼표 [0] 42 5" xfId="1782" xr:uid="{00000000-0005-0000-0000-0000B60B0000}"/>
    <cellStyle name="쉼표 [0] 42 6" xfId="1783" xr:uid="{00000000-0005-0000-0000-0000B70B0000}"/>
    <cellStyle name="쉼표 [0] 42 7" xfId="1784" xr:uid="{00000000-0005-0000-0000-0000B80B0000}"/>
    <cellStyle name="쉼표 [0] 42 8" xfId="1785" xr:uid="{00000000-0005-0000-0000-0000B90B0000}"/>
    <cellStyle name="쉼표 [0] 42 9" xfId="1786" xr:uid="{00000000-0005-0000-0000-0000BA0B0000}"/>
    <cellStyle name="쉼표 [0] 43 10" xfId="1787" xr:uid="{00000000-0005-0000-0000-0000BB0B0000}"/>
    <cellStyle name="쉼표 [0] 43 11" xfId="1788" xr:uid="{00000000-0005-0000-0000-0000BC0B0000}"/>
    <cellStyle name="쉼표 [0] 43 12" xfId="1789" xr:uid="{00000000-0005-0000-0000-0000BD0B0000}"/>
    <cellStyle name="쉼표 [0] 43 13" xfId="1790" xr:uid="{00000000-0005-0000-0000-0000BE0B0000}"/>
    <cellStyle name="쉼표 [0] 43 14" xfId="1791" xr:uid="{00000000-0005-0000-0000-0000BF0B0000}"/>
    <cellStyle name="쉼표 [0] 43 15" xfId="1792" xr:uid="{00000000-0005-0000-0000-0000C00B0000}"/>
    <cellStyle name="쉼표 [0] 43 16" xfId="1793" xr:uid="{00000000-0005-0000-0000-0000C10B0000}"/>
    <cellStyle name="쉼표 [0] 43 17" xfId="1794" xr:uid="{00000000-0005-0000-0000-0000C20B0000}"/>
    <cellStyle name="쉼표 [0] 43 18" xfId="1795" xr:uid="{00000000-0005-0000-0000-0000C30B0000}"/>
    <cellStyle name="쉼표 [0] 43 19" xfId="1796" xr:uid="{00000000-0005-0000-0000-0000C40B0000}"/>
    <cellStyle name="쉼표 [0] 43 2" xfId="1797" xr:uid="{00000000-0005-0000-0000-0000C50B0000}"/>
    <cellStyle name="쉼표 [0] 43 20" xfId="1798" xr:uid="{00000000-0005-0000-0000-0000C60B0000}"/>
    <cellStyle name="쉼표 [0] 43 21" xfId="1799" xr:uid="{00000000-0005-0000-0000-0000C70B0000}"/>
    <cellStyle name="쉼표 [0] 43 22" xfId="1800" xr:uid="{00000000-0005-0000-0000-0000C80B0000}"/>
    <cellStyle name="쉼표 [0] 43 23" xfId="1801" xr:uid="{00000000-0005-0000-0000-0000C90B0000}"/>
    <cellStyle name="쉼표 [0] 43 24" xfId="1802" xr:uid="{00000000-0005-0000-0000-0000CA0B0000}"/>
    <cellStyle name="쉼표 [0] 43 25" xfId="1803" xr:uid="{00000000-0005-0000-0000-0000CB0B0000}"/>
    <cellStyle name="쉼표 [0] 43 26" xfId="1804" xr:uid="{00000000-0005-0000-0000-0000CC0B0000}"/>
    <cellStyle name="쉼표 [0] 43 27" xfId="1805" xr:uid="{00000000-0005-0000-0000-0000CD0B0000}"/>
    <cellStyle name="쉼표 [0] 43 28" xfId="1806" xr:uid="{00000000-0005-0000-0000-0000CE0B0000}"/>
    <cellStyle name="쉼표 [0] 43 29" xfId="1807" xr:uid="{00000000-0005-0000-0000-0000CF0B0000}"/>
    <cellStyle name="쉼표 [0] 43 3" xfId="1808" xr:uid="{00000000-0005-0000-0000-0000D00B0000}"/>
    <cellStyle name="쉼표 [0] 43 30" xfId="1809" xr:uid="{00000000-0005-0000-0000-0000D10B0000}"/>
    <cellStyle name="쉼표 [0] 43 31" xfId="1810" xr:uid="{00000000-0005-0000-0000-0000D20B0000}"/>
    <cellStyle name="쉼표 [0] 43 32" xfId="1811" xr:uid="{00000000-0005-0000-0000-0000D30B0000}"/>
    <cellStyle name="쉼표 [0] 43 33" xfId="1812" xr:uid="{00000000-0005-0000-0000-0000D40B0000}"/>
    <cellStyle name="쉼표 [0] 43 34" xfId="1813" xr:uid="{00000000-0005-0000-0000-0000D50B0000}"/>
    <cellStyle name="쉼표 [0] 43 35" xfId="1814" xr:uid="{00000000-0005-0000-0000-0000D60B0000}"/>
    <cellStyle name="쉼표 [0] 43 36" xfId="1815" xr:uid="{00000000-0005-0000-0000-0000D70B0000}"/>
    <cellStyle name="쉼표 [0] 43 37" xfId="1816" xr:uid="{00000000-0005-0000-0000-0000D80B0000}"/>
    <cellStyle name="쉼표 [0] 43 38" xfId="1817" xr:uid="{00000000-0005-0000-0000-0000D90B0000}"/>
    <cellStyle name="쉼표 [0] 43 4" xfId="1818" xr:uid="{00000000-0005-0000-0000-0000DA0B0000}"/>
    <cellStyle name="쉼표 [0] 43 5" xfId="1819" xr:uid="{00000000-0005-0000-0000-0000DB0B0000}"/>
    <cellStyle name="쉼표 [0] 43 6" xfId="1820" xr:uid="{00000000-0005-0000-0000-0000DC0B0000}"/>
    <cellStyle name="쉼표 [0] 43 7" xfId="1821" xr:uid="{00000000-0005-0000-0000-0000DD0B0000}"/>
    <cellStyle name="쉼표 [0] 43 8" xfId="1822" xr:uid="{00000000-0005-0000-0000-0000DE0B0000}"/>
    <cellStyle name="쉼표 [0] 43 9" xfId="1823" xr:uid="{00000000-0005-0000-0000-0000DF0B0000}"/>
    <cellStyle name="쉼표 [0] 44 10" xfId="1824" xr:uid="{00000000-0005-0000-0000-0000E00B0000}"/>
    <cellStyle name="쉼표 [0] 44 11" xfId="1825" xr:uid="{00000000-0005-0000-0000-0000E10B0000}"/>
    <cellStyle name="쉼표 [0] 44 12" xfId="1826" xr:uid="{00000000-0005-0000-0000-0000E20B0000}"/>
    <cellStyle name="쉼표 [0] 44 13" xfId="1827" xr:uid="{00000000-0005-0000-0000-0000E30B0000}"/>
    <cellStyle name="쉼표 [0] 44 14" xfId="1828" xr:uid="{00000000-0005-0000-0000-0000E40B0000}"/>
    <cellStyle name="쉼표 [0] 44 15" xfId="1829" xr:uid="{00000000-0005-0000-0000-0000E50B0000}"/>
    <cellStyle name="쉼표 [0] 44 16" xfId="1830" xr:uid="{00000000-0005-0000-0000-0000E60B0000}"/>
    <cellStyle name="쉼표 [0] 44 17" xfId="1831" xr:uid="{00000000-0005-0000-0000-0000E70B0000}"/>
    <cellStyle name="쉼표 [0] 44 18" xfId="1832" xr:uid="{00000000-0005-0000-0000-0000E80B0000}"/>
    <cellStyle name="쉼표 [0] 44 19" xfId="1833" xr:uid="{00000000-0005-0000-0000-0000E90B0000}"/>
    <cellStyle name="쉼표 [0] 44 2" xfId="1834" xr:uid="{00000000-0005-0000-0000-0000EA0B0000}"/>
    <cellStyle name="쉼표 [0] 44 20" xfId="1835" xr:uid="{00000000-0005-0000-0000-0000EB0B0000}"/>
    <cellStyle name="쉼표 [0] 44 21" xfId="1836" xr:uid="{00000000-0005-0000-0000-0000EC0B0000}"/>
    <cellStyle name="쉼표 [0] 44 22" xfId="1837" xr:uid="{00000000-0005-0000-0000-0000ED0B0000}"/>
    <cellStyle name="쉼표 [0] 44 23" xfId="1838" xr:uid="{00000000-0005-0000-0000-0000EE0B0000}"/>
    <cellStyle name="쉼표 [0] 44 24" xfId="1839" xr:uid="{00000000-0005-0000-0000-0000EF0B0000}"/>
    <cellStyle name="쉼표 [0] 44 25" xfId="1840" xr:uid="{00000000-0005-0000-0000-0000F00B0000}"/>
    <cellStyle name="쉼표 [0] 44 26" xfId="1841" xr:uid="{00000000-0005-0000-0000-0000F10B0000}"/>
    <cellStyle name="쉼표 [0] 44 27" xfId="1842" xr:uid="{00000000-0005-0000-0000-0000F20B0000}"/>
    <cellStyle name="쉼표 [0] 44 28" xfId="1843" xr:uid="{00000000-0005-0000-0000-0000F30B0000}"/>
    <cellStyle name="쉼표 [0] 44 3" xfId="1844" xr:uid="{00000000-0005-0000-0000-0000F40B0000}"/>
    <cellStyle name="쉼표 [0] 44 4" xfId="1845" xr:uid="{00000000-0005-0000-0000-0000F50B0000}"/>
    <cellStyle name="쉼표 [0] 44 5" xfId="1846" xr:uid="{00000000-0005-0000-0000-0000F60B0000}"/>
    <cellStyle name="쉼표 [0] 44 6" xfId="1847" xr:uid="{00000000-0005-0000-0000-0000F70B0000}"/>
    <cellStyle name="쉼표 [0] 44 7" xfId="1848" xr:uid="{00000000-0005-0000-0000-0000F80B0000}"/>
    <cellStyle name="쉼표 [0] 44 8" xfId="1849" xr:uid="{00000000-0005-0000-0000-0000F90B0000}"/>
    <cellStyle name="쉼표 [0] 44 9" xfId="1850" xr:uid="{00000000-0005-0000-0000-0000FA0B0000}"/>
    <cellStyle name="쉼표 [0] 45 10" xfId="1851" xr:uid="{00000000-0005-0000-0000-0000FB0B0000}"/>
    <cellStyle name="쉼표 [0] 45 11" xfId="1852" xr:uid="{00000000-0005-0000-0000-0000FC0B0000}"/>
    <cellStyle name="쉼표 [0] 45 12" xfId="1853" xr:uid="{00000000-0005-0000-0000-0000FD0B0000}"/>
    <cellStyle name="쉼표 [0] 45 13" xfId="1854" xr:uid="{00000000-0005-0000-0000-0000FE0B0000}"/>
    <cellStyle name="쉼표 [0] 45 14" xfId="1855" xr:uid="{00000000-0005-0000-0000-0000FF0B0000}"/>
    <cellStyle name="쉼표 [0] 45 15" xfId="1856" xr:uid="{00000000-0005-0000-0000-0000000C0000}"/>
    <cellStyle name="쉼표 [0] 45 16" xfId="1857" xr:uid="{00000000-0005-0000-0000-0000010C0000}"/>
    <cellStyle name="쉼표 [0] 45 17" xfId="1858" xr:uid="{00000000-0005-0000-0000-0000020C0000}"/>
    <cellStyle name="쉼표 [0] 45 18" xfId="1859" xr:uid="{00000000-0005-0000-0000-0000030C0000}"/>
    <cellStyle name="쉼표 [0] 45 19" xfId="1860" xr:uid="{00000000-0005-0000-0000-0000040C0000}"/>
    <cellStyle name="쉼표 [0] 45 2" xfId="1861" xr:uid="{00000000-0005-0000-0000-0000050C0000}"/>
    <cellStyle name="쉼표 [0] 45 20" xfId="1862" xr:uid="{00000000-0005-0000-0000-0000060C0000}"/>
    <cellStyle name="쉼표 [0] 45 21" xfId="1863" xr:uid="{00000000-0005-0000-0000-0000070C0000}"/>
    <cellStyle name="쉼표 [0] 45 22" xfId="1864" xr:uid="{00000000-0005-0000-0000-0000080C0000}"/>
    <cellStyle name="쉼표 [0] 45 23" xfId="1865" xr:uid="{00000000-0005-0000-0000-0000090C0000}"/>
    <cellStyle name="쉼표 [0] 45 24" xfId="1866" xr:uid="{00000000-0005-0000-0000-00000A0C0000}"/>
    <cellStyle name="쉼표 [0] 45 25" xfId="1867" xr:uid="{00000000-0005-0000-0000-00000B0C0000}"/>
    <cellStyle name="쉼표 [0] 45 26" xfId="1868" xr:uid="{00000000-0005-0000-0000-00000C0C0000}"/>
    <cellStyle name="쉼표 [0] 45 27" xfId="1869" xr:uid="{00000000-0005-0000-0000-00000D0C0000}"/>
    <cellStyle name="쉼표 [0] 45 28" xfId="1870" xr:uid="{00000000-0005-0000-0000-00000E0C0000}"/>
    <cellStyle name="쉼표 [0] 45 29" xfId="1871" xr:uid="{00000000-0005-0000-0000-00000F0C0000}"/>
    <cellStyle name="쉼표 [0] 45 3" xfId="1872" xr:uid="{00000000-0005-0000-0000-0000100C0000}"/>
    <cellStyle name="쉼표 [0] 45 30" xfId="1873" xr:uid="{00000000-0005-0000-0000-0000110C0000}"/>
    <cellStyle name="쉼표 [0] 45 31" xfId="1874" xr:uid="{00000000-0005-0000-0000-0000120C0000}"/>
    <cellStyle name="쉼표 [0] 45 32" xfId="1875" xr:uid="{00000000-0005-0000-0000-0000130C0000}"/>
    <cellStyle name="쉼표 [0] 45 33" xfId="1876" xr:uid="{00000000-0005-0000-0000-0000140C0000}"/>
    <cellStyle name="쉼표 [0] 45 34" xfId="1877" xr:uid="{00000000-0005-0000-0000-0000150C0000}"/>
    <cellStyle name="쉼표 [0] 45 35" xfId="1878" xr:uid="{00000000-0005-0000-0000-0000160C0000}"/>
    <cellStyle name="쉼표 [0] 45 36" xfId="1879" xr:uid="{00000000-0005-0000-0000-0000170C0000}"/>
    <cellStyle name="쉼표 [0] 45 37" xfId="1880" xr:uid="{00000000-0005-0000-0000-0000180C0000}"/>
    <cellStyle name="쉼표 [0] 45 38" xfId="1881" xr:uid="{00000000-0005-0000-0000-0000190C0000}"/>
    <cellStyle name="쉼표 [0] 45 4" xfId="1882" xr:uid="{00000000-0005-0000-0000-00001A0C0000}"/>
    <cellStyle name="쉼표 [0] 45 5" xfId="1883" xr:uid="{00000000-0005-0000-0000-00001B0C0000}"/>
    <cellStyle name="쉼표 [0] 45 6" xfId="1884" xr:uid="{00000000-0005-0000-0000-00001C0C0000}"/>
    <cellStyle name="쉼표 [0] 45 7" xfId="1885" xr:uid="{00000000-0005-0000-0000-00001D0C0000}"/>
    <cellStyle name="쉼표 [0] 45 8" xfId="1886" xr:uid="{00000000-0005-0000-0000-00001E0C0000}"/>
    <cellStyle name="쉼표 [0] 45 9" xfId="1887" xr:uid="{00000000-0005-0000-0000-00001F0C0000}"/>
    <cellStyle name="쉼표 [0] 46 10" xfId="1888" xr:uid="{00000000-0005-0000-0000-0000200C0000}"/>
    <cellStyle name="쉼표 [0] 46 11" xfId="1889" xr:uid="{00000000-0005-0000-0000-0000210C0000}"/>
    <cellStyle name="쉼표 [0] 46 12" xfId="1890" xr:uid="{00000000-0005-0000-0000-0000220C0000}"/>
    <cellStyle name="쉼표 [0] 46 13" xfId="1891" xr:uid="{00000000-0005-0000-0000-0000230C0000}"/>
    <cellStyle name="쉼표 [0] 46 14" xfId="1892" xr:uid="{00000000-0005-0000-0000-0000240C0000}"/>
    <cellStyle name="쉼표 [0] 46 15" xfId="1893" xr:uid="{00000000-0005-0000-0000-0000250C0000}"/>
    <cellStyle name="쉼표 [0] 46 16" xfId="1894" xr:uid="{00000000-0005-0000-0000-0000260C0000}"/>
    <cellStyle name="쉼표 [0] 46 17" xfId="1895" xr:uid="{00000000-0005-0000-0000-0000270C0000}"/>
    <cellStyle name="쉼표 [0] 46 18" xfId="1896" xr:uid="{00000000-0005-0000-0000-0000280C0000}"/>
    <cellStyle name="쉼표 [0] 46 19" xfId="1897" xr:uid="{00000000-0005-0000-0000-0000290C0000}"/>
    <cellStyle name="쉼표 [0] 46 2" xfId="1898" xr:uid="{00000000-0005-0000-0000-00002A0C0000}"/>
    <cellStyle name="쉼표 [0] 46 20" xfId="1899" xr:uid="{00000000-0005-0000-0000-00002B0C0000}"/>
    <cellStyle name="쉼표 [0] 46 21" xfId="1900" xr:uid="{00000000-0005-0000-0000-00002C0C0000}"/>
    <cellStyle name="쉼표 [0] 46 22" xfId="1901" xr:uid="{00000000-0005-0000-0000-00002D0C0000}"/>
    <cellStyle name="쉼표 [0] 46 23" xfId="1902" xr:uid="{00000000-0005-0000-0000-00002E0C0000}"/>
    <cellStyle name="쉼표 [0] 46 24" xfId="1903" xr:uid="{00000000-0005-0000-0000-00002F0C0000}"/>
    <cellStyle name="쉼표 [0] 46 25" xfId="1904" xr:uid="{00000000-0005-0000-0000-0000300C0000}"/>
    <cellStyle name="쉼표 [0] 46 26" xfId="1905" xr:uid="{00000000-0005-0000-0000-0000310C0000}"/>
    <cellStyle name="쉼표 [0] 46 27" xfId="1906" xr:uid="{00000000-0005-0000-0000-0000320C0000}"/>
    <cellStyle name="쉼표 [0] 46 28" xfId="1907" xr:uid="{00000000-0005-0000-0000-0000330C0000}"/>
    <cellStyle name="쉼표 [0] 46 3" xfId="1908" xr:uid="{00000000-0005-0000-0000-0000340C0000}"/>
    <cellStyle name="쉼표 [0] 46 4" xfId="1909" xr:uid="{00000000-0005-0000-0000-0000350C0000}"/>
    <cellStyle name="쉼표 [0] 46 5" xfId="1910" xr:uid="{00000000-0005-0000-0000-0000360C0000}"/>
    <cellStyle name="쉼표 [0] 46 6" xfId="1911" xr:uid="{00000000-0005-0000-0000-0000370C0000}"/>
    <cellStyle name="쉼표 [0] 46 7" xfId="1912" xr:uid="{00000000-0005-0000-0000-0000380C0000}"/>
    <cellStyle name="쉼표 [0] 46 8" xfId="1913" xr:uid="{00000000-0005-0000-0000-0000390C0000}"/>
    <cellStyle name="쉼표 [0] 46 9" xfId="1914" xr:uid="{00000000-0005-0000-0000-00003A0C0000}"/>
    <cellStyle name="쉼표 [0] 47 10" xfId="1915" xr:uid="{00000000-0005-0000-0000-00003B0C0000}"/>
    <cellStyle name="쉼표 [0] 47 11" xfId="1916" xr:uid="{00000000-0005-0000-0000-00003C0C0000}"/>
    <cellStyle name="쉼표 [0] 47 12" xfId="1917" xr:uid="{00000000-0005-0000-0000-00003D0C0000}"/>
    <cellStyle name="쉼표 [0] 47 13" xfId="1918" xr:uid="{00000000-0005-0000-0000-00003E0C0000}"/>
    <cellStyle name="쉼표 [0] 47 14" xfId="1919" xr:uid="{00000000-0005-0000-0000-00003F0C0000}"/>
    <cellStyle name="쉼표 [0] 47 15" xfId="1920" xr:uid="{00000000-0005-0000-0000-0000400C0000}"/>
    <cellStyle name="쉼표 [0] 47 16" xfId="1921" xr:uid="{00000000-0005-0000-0000-0000410C0000}"/>
    <cellStyle name="쉼표 [0] 47 17" xfId="1922" xr:uid="{00000000-0005-0000-0000-0000420C0000}"/>
    <cellStyle name="쉼표 [0] 47 18" xfId="1923" xr:uid="{00000000-0005-0000-0000-0000430C0000}"/>
    <cellStyle name="쉼표 [0] 47 19" xfId="1924" xr:uid="{00000000-0005-0000-0000-0000440C0000}"/>
    <cellStyle name="쉼표 [0] 47 2" xfId="1925" xr:uid="{00000000-0005-0000-0000-0000450C0000}"/>
    <cellStyle name="쉼표 [0] 47 20" xfId="1926" xr:uid="{00000000-0005-0000-0000-0000460C0000}"/>
    <cellStyle name="쉼표 [0] 47 21" xfId="1927" xr:uid="{00000000-0005-0000-0000-0000470C0000}"/>
    <cellStyle name="쉼표 [0] 47 22" xfId="1928" xr:uid="{00000000-0005-0000-0000-0000480C0000}"/>
    <cellStyle name="쉼표 [0] 47 23" xfId="1929" xr:uid="{00000000-0005-0000-0000-0000490C0000}"/>
    <cellStyle name="쉼표 [0] 47 24" xfId="1930" xr:uid="{00000000-0005-0000-0000-00004A0C0000}"/>
    <cellStyle name="쉼표 [0] 47 25" xfId="1931" xr:uid="{00000000-0005-0000-0000-00004B0C0000}"/>
    <cellStyle name="쉼표 [0] 47 26" xfId="1932" xr:uid="{00000000-0005-0000-0000-00004C0C0000}"/>
    <cellStyle name="쉼표 [0] 47 27" xfId="1933" xr:uid="{00000000-0005-0000-0000-00004D0C0000}"/>
    <cellStyle name="쉼표 [0] 47 28" xfId="1934" xr:uid="{00000000-0005-0000-0000-00004E0C0000}"/>
    <cellStyle name="쉼표 [0] 47 3" xfId="1935" xr:uid="{00000000-0005-0000-0000-00004F0C0000}"/>
    <cellStyle name="쉼표 [0] 47 4" xfId="1936" xr:uid="{00000000-0005-0000-0000-0000500C0000}"/>
    <cellStyle name="쉼표 [0] 47 5" xfId="1937" xr:uid="{00000000-0005-0000-0000-0000510C0000}"/>
    <cellStyle name="쉼표 [0] 47 6" xfId="1938" xr:uid="{00000000-0005-0000-0000-0000520C0000}"/>
    <cellStyle name="쉼표 [0] 47 7" xfId="1939" xr:uid="{00000000-0005-0000-0000-0000530C0000}"/>
    <cellStyle name="쉼표 [0] 47 8" xfId="1940" xr:uid="{00000000-0005-0000-0000-0000540C0000}"/>
    <cellStyle name="쉼표 [0] 47 9" xfId="1941" xr:uid="{00000000-0005-0000-0000-0000550C0000}"/>
    <cellStyle name="쉼표 [0] 5" xfId="1942" xr:uid="{00000000-0005-0000-0000-0000560C0000}"/>
    <cellStyle name="쉼표 [0] 5 2" xfId="1943" xr:uid="{00000000-0005-0000-0000-0000570C0000}"/>
    <cellStyle name="쉼표 [0] 5 3" xfId="1944" xr:uid="{00000000-0005-0000-0000-0000580C0000}"/>
    <cellStyle name="쉼표 [0] 5 4" xfId="1945" xr:uid="{00000000-0005-0000-0000-0000590C0000}"/>
    <cellStyle name="쉼표 [0] 5 5" xfId="3643" xr:uid="{00000000-0005-0000-0000-00005A0C0000}"/>
    <cellStyle name="쉼표 [0] 6" xfId="1946" xr:uid="{00000000-0005-0000-0000-00005B0C0000}"/>
    <cellStyle name="쉼표 [0] 6 10" xfId="1947" xr:uid="{00000000-0005-0000-0000-00005C0C0000}"/>
    <cellStyle name="쉼표 [0] 6 11" xfId="1948" xr:uid="{00000000-0005-0000-0000-00005D0C0000}"/>
    <cellStyle name="쉼표 [0] 6 12" xfId="1949" xr:uid="{00000000-0005-0000-0000-00005E0C0000}"/>
    <cellStyle name="쉼표 [0] 6 13" xfId="1950" xr:uid="{00000000-0005-0000-0000-00005F0C0000}"/>
    <cellStyle name="쉼표 [0] 6 14" xfId="1951" xr:uid="{00000000-0005-0000-0000-0000600C0000}"/>
    <cellStyle name="쉼표 [0] 6 15" xfId="1952" xr:uid="{00000000-0005-0000-0000-0000610C0000}"/>
    <cellStyle name="쉼표 [0] 6 16" xfId="1953" xr:uid="{00000000-0005-0000-0000-0000620C0000}"/>
    <cellStyle name="쉼표 [0] 6 17" xfId="1954" xr:uid="{00000000-0005-0000-0000-0000630C0000}"/>
    <cellStyle name="쉼표 [0] 6 18" xfId="1955" xr:uid="{00000000-0005-0000-0000-0000640C0000}"/>
    <cellStyle name="쉼표 [0] 6 19" xfId="1956" xr:uid="{00000000-0005-0000-0000-0000650C0000}"/>
    <cellStyle name="쉼표 [0] 6 2" xfId="1957" xr:uid="{00000000-0005-0000-0000-0000660C0000}"/>
    <cellStyle name="쉼표 [0] 6 20" xfId="1958" xr:uid="{00000000-0005-0000-0000-0000670C0000}"/>
    <cellStyle name="쉼표 [0] 6 21" xfId="1959" xr:uid="{00000000-0005-0000-0000-0000680C0000}"/>
    <cellStyle name="쉼표 [0] 6 22" xfId="1960" xr:uid="{00000000-0005-0000-0000-0000690C0000}"/>
    <cellStyle name="쉼표 [0] 6 23" xfId="1961" xr:uid="{00000000-0005-0000-0000-00006A0C0000}"/>
    <cellStyle name="쉼표 [0] 6 24" xfId="1962" xr:uid="{00000000-0005-0000-0000-00006B0C0000}"/>
    <cellStyle name="쉼표 [0] 6 25" xfId="1963" xr:uid="{00000000-0005-0000-0000-00006C0C0000}"/>
    <cellStyle name="쉼표 [0] 6 26" xfId="1964" xr:uid="{00000000-0005-0000-0000-00006D0C0000}"/>
    <cellStyle name="쉼표 [0] 6 27" xfId="1965" xr:uid="{00000000-0005-0000-0000-00006E0C0000}"/>
    <cellStyle name="쉼표 [0] 6 28" xfId="1966" xr:uid="{00000000-0005-0000-0000-00006F0C0000}"/>
    <cellStyle name="쉼표 [0] 6 29" xfId="1967" xr:uid="{00000000-0005-0000-0000-0000700C0000}"/>
    <cellStyle name="쉼표 [0] 6 3" xfId="1968" xr:uid="{00000000-0005-0000-0000-0000710C0000}"/>
    <cellStyle name="쉼표 [0] 6 30" xfId="1969" xr:uid="{00000000-0005-0000-0000-0000720C0000}"/>
    <cellStyle name="쉼표 [0] 6 31" xfId="1970" xr:uid="{00000000-0005-0000-0000-0000730C0000}"/>
    <cellStyle name="쉼표 [0] 6 32" xfId="1971" xr:uid="{00000000-0005-0000-0000-0000740C0000}"/>
    <cellStyle name="쉼표 [0] 6 33" xfId="1972" xr:uid="{00000000-0005-0000-0000-0000750C0000}"/>
    <cellStyle name="쉼표 [0] 6 34" xfId="1973" xr:uid="{00000000-0005-0000-0000-0000760C0000}"/>
    <cellStyle name="쉼표 [0] 6 35" xfId="1974" xr:uid="{00000000-0005-0000-0000-0000770C0000}"/>
    <cellStyle name="쉼표 [0] 6 36" xfId="1975" xr:uid="{00000000-0005-0000-0000-0000780C0000}"/>
    <cellStyle name="쉼표 [0] 6 37" xfId="1976" xr:uid="{00000000-0005-0000-0000-0000790C0000}"/>
    <cellStyle name="쉼표 [0] 6 38" xfId="1977" xr:uid="{00000000-0005-0000-0000-00007A0C0000}"/>
    <cellStyle name="쉼표 [0] 6 39" xfId="1978" xr:uid="{00000000-0005-0000-0000-00007B0C0000}"/>
    <cellStyle name="쉼표 [0] 6 4" xfId="1979" xr:uid="{00000000-0005-0000-0000-00007C0C0000}"/>
    <cellStyle name="쉼표 [0] 6 40" xfId="1980" xr:uid="{00000000-0005-0000-0000-00007D0C0000}"/>
    <cellStyle name="쉼표 [0] 6 41" xfId="1981" xr:uid="{00000000-0005-0000-0000-00007E0C0000}"/>
    <cellStyle name="쉼표 [0] 6 42" xfId="1982" xr:uid="{00000000-0005-0000-0000-00007F0C0000}"/>
    <cellStyle name="쉼표 [0] 6 43" xfId="1983" xr:uid="{00000000-0005-0000-0000-0000800C0000}"/>
    <cellStyle name="쉼표 [0] 6 44" xfId="1984" xr:uid="{00000000-0005-0000-0000-0000810C0000}"/>
    <cellStyle name="쉼표 [0] 6 45" xfId="1985" xr:uid="{00000000-0005-0000-0000-0000820C0000}"/>
    <cellStyle name="쉼표 [0] 6 46" xfId="1986" xr:uid="{00000000-0005-0000-0000-0000830C0000}"/>
    <cellStyle name="쉼표 [0] 6 47" xfId="1987" xr:uid="{00000000-0005-0000-0000-0000840C0000}"/>
    <cellStyle name="쉼표 [0] 6 48" xfId="1988" xr:uid="{00000000-0005-0000-0000-0000850C0000}"/>
    <cellStyle name="쉼표 [0] 6 49" xfId="1989" xr:uid="{00000000-0005-0000-0000-0000860C0000}"/>
    <cellStyle name="쉼표 [0] 6 5" xfId="1990" xr:uid="{00000000-0005-0000-0000-0000870C0000}"/>
    <cellStyle name="쉼표 [0] 6 50" xfId="1991" xr:uid="{00000000-0005-0000-0000-0000880C0000}"/>
    <cellStyle name="쉼표 [0] 6 51" xfId="1992" xr:uid="{00000000-0005-0000-0000-0000890C0000}"/>
    <cellStyle name="쉼표 [0] 6 52" xfId="1993" xr:uid="{00000000-0005-0000-0000-00008A0C0000}"/>
    <cellStyle name="쉼표 [0] 6 53" xfId="1994" xr:uid="{00000000-0005-0000-0000-00008B0C0000}"/>
    <cellStyle name="쉼표 [0] 6 54" xfId="1995" xr:uid="{00000000-0005-0000-0000-00008C0C0000}"/>
    <cellStyle name="쉼표 [0] 6 55" xfId="1996" xr:uid="{00000000-0005-0000-0000-00008D0C0000}"/>
    <cellStyle name="쉼표 [0] 6 6" xfId="1997" xr:uid="{00000000-0005-0000-0000-00008E0C0000}"/>
    <cellStyle name="쉼표 [0] 6 7" xfId="1998" xr:uid="{00000000-0005-0000-0000-00008F0C0000}"/>
    <cellStyle name="쉼표 [0] 6 8" xfId="1999" xr:uid="{00000000-0005-0000-0000-0000900C0000}"/>
    <cellStyle name="쉼표 [0] 6 9" xfId="2000" xr:uid="{00000000-0005-0000-0000-0000910C0000}"/>
    <cellStyle name="쉼표 [0] 7" xfId="2001" xr:uid="{00000000-0005-0000-0000-0000920C0000}"/>
    <cellStyle name="쉼표 [0] 8 10" xfId="2002" xr:uid="{00000000-0005-0000-0000-0000930C0000}"/>
    <cellStyle name="쉼표 [0] 8 11" xfId="2003" xr:uid="{00000000-0005-0000-0000-0000940C0000}"/>
    <cellStyle name="쉼표 [0] 8 12" xfId="2004" xr:uid="{00000000-0005-0000-0000-0000950C0000}"/>
    <cellStyle name="쉼표 [0] 8 13" xfId="2005" xr:uid="{00000000-0005-0000-0000-0000960C0000}"/>
    <cellStyle name="쉼표 [0] 8 14" xfId="2006" xr:uid="{00000000-0005-0000-0000-0000970C0000}"/>
    <cellStyle name="쉼표 [0] 8 15" xfId="2007" xr:uid="{00000000-0005-0000-0000-0000980C0000}"/>
    <cellStyle name="쉼표 [0] 8 16" xfId="2008" xr:uid="{00000000-0005-0000-0000-0000990C0000}"/>
    <cellStyle name="쉼표 [0] 8 17" xfId="2009" xr:uid="{00000000-0005-0000-0000-00009A0C0000}"/>
    <cellStyle name="쉼표 [0] 8 18" xfId="2010" xr:uid="{00000000-0005-0000-0000-00009B0C0000}"/>
    <cellStyle name="쉼표 [0] 8 19" xfId="2011" xr:uid="{00000000-0005-0000-0000-00009C0C0000}"/>
    <cellStyle name="쉼표 [0] 8 2" xfId="2012" xr:uid="{00000000-0005-0000-0000-00009D0C0000}"/>
    <cellStyle name="쉼표 [0] 8 20" xfId="2013" xr:uid="{00000000-0005-0000-0000-00009E0C0000}"/>
    <cellStyle name="쉼표 [0] 8 21" xfId="2014" xr:uid="{00000000-0005-0000-0000-00009F0C0000}"/>
    <cellStyle name="쉼표 [0] 8 22" xfId="2015" xr:uid="{00000000-0005-0000-0000-0000A00C0000}"/>
    <cellStyle name="쉼표 [0] 8 23" xfId="2016" xr:uid="{00000000-0005-0000-0000-0000A10C0000}"/>
    <cellStyle name="쉼표 [0] 8 24" xfId="2017" xr:uid="{00000000-0005-0000-0000-0000A20C0000}"/>
    <cellStyle name="쉼표 [0] 8 25" xfId="2018" xr:uid="{00000000-0005-0000-0000-0000A30C0000}"/>
    <cellStyle name="쉼표 [0] 8 26" xfId="2019" xr:uid="{00000000-0005-0000-0000-0000A40C0000}"/>
    <cellStyle name="쉼표 [0] 8 27" xfId="2020" xr:uid="{00000000-0005-0000-0000-0000A50C0000}"/>
    <cellStyle name="쉼표 [0] 8 28" xfId="2021" xr:uid="{00000000-0005-0000-0000-0000A60C0000}"/>
    <cellStyle name="쉼표 [0] 8 29" xfId="2022" xr:uid="{00000000-0005-0000-0000-0000A70C0000}"/>
    <cellStyle name="쉼표 [0] 8 3" xfId="2023" xr:uid="{00000000-0005-0000-0000-0000A80C0000}"/>
    <cellStyle name="쉼표 [0] 8 30" xfId="2024" xr:uid="{00000000-0005-0000-0000-0000A90C0000}"/>
    <cellStyle name="쉼표 [0] 8 31" xfId="2025" xr:uid="{00000000-0005-0000-0000-0000AA0C0000}"/>
    <cellStyle name="쉼표 [0] 8 32" xfId="2026" xr:uid="{00000000-0005-0000-0000-0000AB0C0000}"/>
    <cellStyle name="쉼표 [0] 8 33" xfId="2027" xr:uid="{00000000-0005-0000-0000-0000AC0C0000}"/>
    <cellStyle name="쉼표 [0] 8 34" xfId="2028" xr:uid="{00000000-0005-0000-0000-0000AD0C0000}"/>
    <cellStyle name="쉼표 [0] 8 35" xfId="2029" xr:uid="{00000000-0005-0000-0000-0000AE0C0000}"/>
    <cellStyle name="쉼표 [0] 8 36" xfId="2030" xr:uid="{00000000-0005-0000-0000-0000AF0C0000}"/>
    <cellStyle name="쉼표 [0] 8 37" xfId="2031" xr:uid="{00000000-0005-0000-0000-0000B00C0000}"/>
    <cellStyle name="쉼표 [0] 8 38" xfId="2032" xr:uid="{00000000-0005-0000-0000-0000B10C0000}"/>
    <cellStyle name="쉼표 [0] 8 39" xfId="2033" xr:uid="{00000000-0005-0000-0000-0000B20C0000}"/>
    <cellStyle name="쉼표 [0] 8 4" xfId="2034" xr:uid="{00000000-0005-0000-0000-0000B30C0000}"/>
    <cellStyle name="쉼표 [0] 8 40" xfId="2035" xr:uid="{00000000-0005-0000-0000-0000B40C0000}"/>
    <cellStyle name="쉼표 [0] 8 41" xfId="2036" xr:uid="{00000000-0005-0000-0000-0000B50C0000}"/>
    <cellStyle name="쉼표 [0] 8 42" xfId="2037" xr:uid="{00000000-0005-0000-0000-0000B60C0000}"/>
    <cellStyle name="쉼표 [0] 8 43" xfId="2038" xr:uid="{00000000-0005-0000-0000-0000B70C0000}"/>
    <cellStyle name="쉼표 [0] 8 44" xfId="2039" xr:uid="{00000000-0005-0000-0000-0000B80C0000}"/>
    <cellStyle name="쉼표 [0] 8 45" xfId="2040" xr:uid="{00000000-0005-0000-0000-0000B90C0000}"/>
    <cellStyle name="쉼표 [0] 8 46" xfId="2041" xr:uid="{00000000-0005-0000-0000-0000BA0C0000}"/>
    <cellStyle name="쉼표 [0] 8 47" xfId="2042" xr:uid="{00000000-0005-0000-0000-0000BB0C0000}"/>
    <cellStyle name="쉼표 [0] 8 48" xfId="2043" xr:uid="{00000000-0005-0000-0000-0000BC0C0000}"/>
    <cellStyle name="쉼표 [0] 8 49" xfId="2044" xr:uid="{00000000-0005-0000-0000-0000BD0C0000}"/>
    <cellStyle name="쉼표 [0] 8 5" xfId="2045" xr:uid="{00000000-0005-0000-0000-0000BE0C0000}"/>
    <cellStyle name="쉼표 [0] 8 50" xfId="2046" xr:uid="{00000000-0005-0000-0000-0000BF0C0000}"/>
    <cellStyle name="쉼표 [0] 8 51" xfId="2047" xr:uid="{00000000-0005-0000-0000-0000C00C0000}"/>
    <cellStyle name="쉼표 [0] 8 52" xfId="2048" xr:uid="{00000000-0005-0000-0000-0000C10C0000}"/>
    <cellStyle name="쉼표 [0] 8 6" xfId="2049" xr:uid="{00000000-0005-0000-0000-0000C20C0000}"/>
    <cellStyle name="쉼표 [0] 8 7" xfId="2050" xr:uid="{00000000-0005-0000-0000-0000C30C0000}"/>
    <cellStyle name="쉼표 [0] 8 8" xfId="2051" xr:uid="{00000000-0005-0000-0000-0000C40C0000}"/>
    <cellStyle name="쉼표 [0] 8 9" xfId="2052" xr:uid="{00000000-0005-0000-0000-0000C50C0000}"/>
    <cellStyle name="쉼표 [0] 9 10" xfId="2053" xr:uid="{00000000-0005-0000-0000-0000C60C0000}"/>
    <cellStyle name="쉼표 [0] 9 11" xfId="2054" xr:uid="{00000000-0005-0000-0000-0000C70C0000}"/>
    <cellStyle name="쉼표 [0] 9 12" xfId="2055" xr:uid="{00000000-0005-0000-0000-0000C80C0000}"/>
    <cellStyle name="쉼표 [0] 9 13" xfId="2056" xr:uid="{00000000-0005-0000-0000-0000C90C0000}"/>
    <cellStyle name="쉼표 [0] 9 14" xfId="2057" xr:uid="{00000000-0005-0000-0000-0000CA0C0000}"/>
    <cellStyle name="쉼표 [0] 9 15" xfId="2058" xr:uid="{00000000-0005-0000-0000-0000CB0C0000}"/>
    <cellStyle name="쉼표 [0] 9 16" xfId="2059" xr:uid="{00000000-0005-0000-0000-0000CC0C0000}"/>
    <cellStyle name="쉼표 [0] 9 17" xfId="2060" xr:uid="{00000000-0005-0000-0000-0000CD0C0000}"/>
    <cellStyle name="쉼표 [0] 9 18" xfId="2061" xr:uid="{00000000-0005-0000-0000-0000CE0C0000}"/>
    <cellStyle name="쉼표 [0] 9 19" xfId="2062" xr:uid="{00000000-0005-0000-0000-0000CF0C0000}"/>
    <cellStyle name="쉼표 [0] 9 2" xfId="2063" xr:uid="{00000000-0005-0000-0000-0000D00C0000}"/>
    <cellStyle name="쉼표 [0] 9 20" xfId="2064" xr:uid="{00000000-0005-0000-0000-0000D10C0000}"/>
    <cellStyle name="쉼표 [0] 9 21" xfId="2065" xr:uid="{00000000-0005-0000-0000-0000D20C0000}"/>
    <cellStyle name="쉼표 [0] 9 22" xfId="2066" xr:uid="{00000000-0005-0000-0000-0000D30C0000}"/>
    <cellStyle name="쉼표 [0] 9 23" xfId="2067" xr:uid="{00000000-0005-0000-0000-0000D40C0000}"/>
    <cellStyle name="쉼표 [0] 9 24" xfId="2068" xr:uid="{00000000-0005-0000-0000-0000D50C0000}"/>
    <cellStyle name="쉼표 [0] 9 25" xfId="2069" xr:uid="{00000000-0005-0000-0000-0000D60C0000}"/>
    <cellStyle name="쉼표 [0] 9 26" xfId="2070" xr:uid="{00000000-0005-0000-0000-0000D70C0000}"/>
    <cellStyle name="쉼표 [0] 9 27" xfId="2071" xr:uid="{00000000-0005-0000-0000-0000D80C0000}"/>
    <cellStyle name="쉼표 [0] 9 28" xfId="2072" xr:uid="{00000000-0005-0000-0000-0000D90C0000}"/>
    <cellStyle name="쉼표 [0] 9 29" xfId="2073" xr:uid="{00000000-0005-0000-0000-0000DA0C0000}"/>
    <cellStyle name="쉼표 [0] 9 3" xfId="2074" xr:uid="{00000000-0005-0000-0000-0000DB0C0000}"/>
    <cellStyle name="쉼표 [0] 9 30" xfId="2075" xr:uid="{00000000-0005-0000-0000-0000DC0C0000}"/>
    <cellStyle name="쉼표 [0] 9 31" xfId="2076" xr:uid="{00000000-0005-0000-0000-0000DD0C0000}"/>
    <cellStyle name="쉼표 [0] 9 32" xfId="2077" xr:uid="{00000000-0005-0000-0000-0000DE0C0000}"/>
    <cellStyle name="쉼표 [0] 9 33" xfId="2078" xr:uid="{00000000-0005-0000-0000-0000DF0C0000}"/>
    <cellStyle name="쉼표 [0] 9 34" xfId="2079" xr:uid="{00000000-0005-0000-0000-0000E00C0000}"/>
    <cellStyle name="쉼표 [0] 9 35" xfId="2080" xr:uid="{00000000-0005-0000-0000-0000E10C0000}"/>
    <cellStyle name="쉼표 [0] 9 36" xfId="2081" xr:uid="{00000000-0005-0000-0000-0000E20C0000}"/>
    <cellStyle name="쉼표 [0] 9 37" xfId="2082" xr:uid="{00000000-0005-0000-0000-0000E30C0000}"/>
    <cellStyle name="쉼표 [0] 9 38" xfId="2083" xr:uid="{00000000-0005-0000-0000-0000E40C0000}"/>
    <cellStyle name="쉼표 [0] 9 39" xfId="2084" xr:uid="{00000000-0005-0000-0000-0000E50C0000}"/>
    <cellStyle name="쉼표 [0] 9 4" xfId="2085" xr:uid="{00000000-0005-0000-0000-0000E60C0000}"/>
    <cellStyle name="쉼표 [0] 9 40" xfId="2086" xr:uid="{00000000-0005-0000-0000-0000E70C0000}"/>
    <cellStyle name="쉼표 [0] 9 41" xfId="2087" xr:uid="{00000000-0005-0000-0000-0000E80C0000}"/>
    <cellStyle name="쉼표 [0] 9 42" xfId="2088" xr:uid="{00000000-0005-0000-0000-0000E90C0000}"/>
    <cellStyle name="쉼표 [0] 9 43" xfId="2089" xr:uid="{00000000-0005-0000-0000-0000EA0C0000}"/>
    <cellStyle name="쉼표 [0] 9 44" xfId="2090" xr:uid="{00000000-0005-0000-0000-0000EB0C0000}"/>
    <cellStyle name="쉼표 [0] 9 45" xfId="2091" xr:uid="{00000000-0005-0000-0000-0000EC0C0000}"/>
    <cellStyle name="쉼표 [0] 9 46" xfId="2092" xr:uid="{00000000-0005-0000-0000-0000ED0C0000}"/>
    <cellStyle name="쉼표 [0] 9 47" xfId="2093" xr:uid="{00000000-0005-0000-0000-0000EE0C0000}"/>
    <cellStyle name="쉼표 [0] 9 48" xfId="2094" xr:uid="{00000000-0005-0000-0000-0000EF0C0000}"/>
    <cellStyle name="쉼표 [0] 9 49" xfId="2095" xr:uid="{00000000-0005-0000-0000-0000F00C0000}"/>
    <cellStyle name="쉼표 [0] 9 5" xfId="2096" xr:uid="{00000000-0005-0000-0000-0000F10C0000}"/>
    <cellStyle name="쉼표 [0] 9 50" xfId="2097" xr:uid="{00000000-0005-0000-0000-0000F20C0000}"/>
    <cellStyle name="쉼표 [0] 9 51" xfId="2098" xr:uid="{00000000-0005-0000-0000-0000F30C0000}"/>
    <cellStyle name="쉼표 [0] 9 52" xfId="2099" xr:uid="{00000000-0005-0000-0000-0000F40C0000}"/>
    <cellStyle name="쉼표 [0] 9 6" xfId="2100" xr:uid="{00000000-0005-0000-0000-0000F50C0000}"/>
    <cellStyle name="쉼표 [0] 9 7" xfId="2101" xr:uid="{00000000-0005-0000-0000-0000F60C0000}"/>
    <cellStyle name="쉼표 [0] 9 8" xfId="2102" xr:uid="{00000000-0005-0000-0000-0000F70C0000}"/>
    <cellStyle name="쉼표 [0] 9 9" xfId="2103" xr:uid="{00000000-0005-0000-0000-0000F80C0000}"/>
    <cellStyle name="연결된 셀 10" xfId="2104" xr:uid="{00000000-0005-0000-0000-0000FA0C0000}"/>
    <cellStyle name="연결된 셀 11" xfId="2105" xr:uid="{00000000-0005-0000-0000-0000FB0C0000}"/>
    <cellStyle name="연결된 셀 12" xfId="2106" xr:uid="{00000000-0005-0000-0000-0000FC0C0000}"/>
    <cellStyle name="연결된 셀 2" xfId="2107" xr:uid="{00000000-0005-0000-0000-0000FD0C0000}"/>
    <cellStyle name="연결된 셀 3" xfId="2108" xr:uid="{00000000-0005-0000-0000-0000FE0C0000}"/>
    <cellStyle name="연결된 셀 4" xfId="2109" xr:uid="{00000000-0005-0000-0000-0000FF0C0000}"/>
    <cellStyle name="연결된 셀 5" xfId="2110" xr:uid="{00000000-0005-0000-0000-0000000D0000}"/>
    <cellStyle name="연결된 셀 6" xfId="2111" xr:uid="{00000000-0005-0000-0000-0000010D0000}"/>
    <cellStyle name="연결된 셀 7" xfId="2112" xr:uid="{00000000-0005-0000-0000-0000020D0000}"/>
    <cellStyle name="연결된 셀 8" xfId="2113" xr:uid="{00000000-0005-0000-0000-0000030D0000}"/>
    <cellStyle name="연결된 셀 9" xfId="2114" xr:uid="{00000000-0005-0000-0000-0000040D0000}"/>
    <cellStyle name="요약 10" xfId="2115" xr:uid="{00000000-0005-0000-0000-0000050D0000}"/>
    <cellStyle name="요약 11" xfId="2116" xr:uid="{00000000-0005-0000-0000-0000060D0000}"/>
    <cellStyle name="요약 12" xfId="2117" xr:uid="{00000000-0005-0000-0000-0000070D0000}"/>
    <cellStyle name="요약 2" xfId="2118" xr:uid="{00000000-0005-0000-0000-0000080D0000}"/>
    <cellStyle name="요약 3" xfId="2119" xr:uid="{00000000-0005-0000-0000-0000090D0000}"/>
    <cellStyle name="요약 4" xfId="2120" xr:uid="{00000000-0005-0000-0000-00000A0D0000}"/>
    <cellStyle name="요약 5" xfId="2121" xr:uid="{00000000-0005-0000-0000-00000B0D0000}"/>
    <cellStyle name="요약 6" xfId="2122" xr:uid="{00000000-0005-0000-0000-00000C0D0000}"/>
    <cellStyle name="요약 7" xfId="2123" xr:uid="{00000000-0005-0000-0000-00000D0D0000}"/>
    <cellStyle name="요약 8" xfId="2124" xr:uid="{00000000-0005-0000-0000-00000E0D0000}"/>
    <cellStyle name="요약 9" xfId="2125" xr:uid="{00000000-0005-0000-0000-00000F0D0000}"/>
    <cellStyle name="입력 10" xfId="2126" xr:uid="{00000000-0005-0000-0000-0000100D0000}"/>
    <cellStyle name="입력 11" xfId="2127" xr:uid="{00000000-0005-0000-0000-0000110D0000}"/>
    <cellStyle name="입력 12" xfId="2128" xr:uid="{00000000-0005-0000-0000-0000120D0000}"/>
    <cellStyle name="입력 2" xfId="2129" xr:uid="{00000000-0005-0000-0000-0000130D0000}"/>
    <cellStyle name="입력 2 2" xfId="3675" xr:uid="{00000000-0005-0000-0000-0000140D0000}"/>
    <cellStyle name="입력 3" xfId="2130" xr:uid="{00000000-0005-0000-0000-0000150D0000}"/>
    <cellStyle name="입력 4" xfId="2131" xr:uid="{00000000-0005-0000-0000-0000160D0000}"/>
    <cellStyle name="입력 5" xfId="2132" xr:uid="{00000000-0005-0000-0000-0000170D0000}"/>
    <cellStyle name="입력 6" xfId="2133" xr:uid="{00000000-0005-0000-0000-0000180D0000}"/>
    <cellStyle name="입력 7" xfId="2134" xr:uid="{00000000-0005-0000-0000-0000190D0000}"/>
    <cellStyle name="입력 8" xfId="2135" xr:uid="{00000000-0005-0000-0000-00001A0D0000}"/>
    <cellStyle name="입력 9" xfId="2136" xr:uid="{00000000-0005-0000-0000-00001B0D0000}"/>
    <cellStyle name="제목 1 10" xfId="2137" xr:uid="{00000000-0005-0000-0000-00001C0D0000}"/>
    <cellStyle name="제목 1 11" xfId="2138" xr:uid="{00000000-0005-0000-0000-00001D0D0000}"/>
    <cellStyle name="제목 1 12" xfId="2139" xr:uid="{00000000-0005-0000-0000-00001E0D0000}"/>
    <cellStyle name="제목 1 2" xfId="2140" xr:uid="{00000000-0005-0000-0000-00001F0D0000}"/>
    <cellStyle name="제목 1 3" xfId="2141" xr:uid="{00000000-0005-0000-0000-0000200D0000}"/>
    <cellStyle name="제목 1 4" xfId="2142" xr:uid="{00000000-0005-0000-0000-0000210D0000}"/>
    <cellStyle name="제목 1 5" xfId="2143" xr:uid="{00000000-0005-0000-0000-0000220D0000}"/>
    <cellStyle name="제목 1 6" xfId="2144" xr:uid="{00000000-0005-0000-0000-0000230D0000}"/>
    <cellStyle name="제목 1 7" xfId="2145" xr:uid="{00000000-0005-0000-0000-0000240D0000}"/>
    <cellStyle name="제목 1 8" xfId="2146" xr:uid="{00000000-0005-0000-0000-0000250D0000}"/>
    <cellStyle name="제목 1 9" xfId="2147" xr:uid="{00000000-0005-0000-0000-0000260D0000}"/>
    <cellStyle name="제목 10" xfId="2148" xr:uid="{00000000-0005-0000-0000-0000270D0000}"/>
    <cellStyle name="제목 11" xfId="2149" xr:uid="{00000000-0005-0000-0000-0000280D0000}"/>
    <cellStyle name="제목 12" xfId="2150" xr:uid="{00000000-0005-0000-0000-0000290D0000}"/>
    <cellStyle name="제목 13" xfId="2151" xr:uid="{00000000-0005-0000-0000-00002A0D0000}"/>
    <cellStyle name="제목 14" xfId="2152" xr:uid="{00000000-0005-0000-0000-00002B0D0000}"/>
    <cellStyle name="제목 15" xfId="2153" xr:uid="{00000000-0005-0000-0000-00002C0D0000}"/>
    <cellStyle name="제목 2 10" xfId="2154" xr:uid="{00000000-0005-0000-0000-00002D0D0000}"/>
    <cellStyle name="제목 2 11" xfId="2155" xr:uid="{00000000-0005-0000-0000-00002E0D0000}"/>
    <cellStyle name="제목 2 12" xfId="2156" xr:uid="{00000000-0005-0000-0000-00002F0D0000}"/>
    <cellStyle name="제목 2 2" xfId="2157" xr:uid="{00000000-0005-0000-0000-0000300D0000}"/>
    <cellStyle name="제목 2 3" xfId="2158" xr:uid="{00000000-0005-0000-0000-0000310D0000}"/>
    <cellStyle name="제목 2 4" xfId="2159" xr:uid="{00000000-0005-0000-0000-0000320D0000}"/>
    <cellStyle name="제목 2 5" xfId="2160" xr:uid="{00000000-0005-0000-0000-0000330D0000}"/>
    <cellStyle name="제목 2 6" xfId="2161" xr:uid="{00000000-0005-0000-0000-0000340D0000}"/>
    <cellStyle name="제목 2 7" xfId="2162" xr:uid="{00000000-0005-0000-0000-0000350D0000}"/>
    <cellStyle name="제목 2 8" xfId="2163" xr:uid="{00000000-0005-0000-0000-0000360D0000}"/>
    <cellStyle name="제목 2 9" xfId="2164" xr:uid="{00000000-0005-0000-0000-0000370D0000}"/>
    <cellStyle name="제목 3 10" xfId="2165" xr:uid="{00000000-0005-0000-0000-0000380D0000}"/>
    <cellStyle name="제목 3 11" xfId="2166" xr:uid="{00000000-0005-0000-0000-0000390D0000}"/>
    <cellStyle name="제목 3 12" xfId="2167" xr:uid="{00000000-0005-0000-0000-00003A0D0000}"/>
    <cellStyle name="제목 3 2" xfId="2168" xr:uid="{00000000-0005-0000-0000-00003B0D0000}"/>
    <cellStyle name="제목 3 3" xfId="2169" xr:uid="{00000000-0005-0000-0000-00003C0D0000}"/>
    <cellStyle name="제목 3 4" xfId="2170" xr:uid="{00000000-0005-0000-0000-00003D0D0000}"/>
    <cellStyle name="제목 3 5" xfId="2171" xr:uid="{00000000-0005-0000-0000-00003E0D0000}"/>
    <cellStyle name="제목 3 6" xfId="2172" xr:uid="{00000000-0005-0000-0000-00003F0D0000}"/>
    <cellStyle name="제목 3 7" xfId="2173" xr:uid="{00000000-0005-0000-0000-0000400D0000}"/>
    <cellStyle name="제목 3 8" xfId="2174" xr:uid="{00000000-0005-0000-0000-0000410D0000}"/>
    <cellStyle name="제목 3 9" xfId="2175" xr:uid="{00000000-0005-0000-0000-0000420D0000}"/>
    <cellStyle name="제목 4 10" xfId="2176" xr:uid="{00000000-0005-0000-0000-0000430D0000}"/>
    <cellStyle name="제목 4 11" xfId="2177" xr:uid="{00000000-0005-0000-0000-0000440D0000}"/>
    <cellStyle name="제목 4 12" xfId="2178" xr:uid="{00000000-0005-0000-0000-0000450D0000}"/>
    <cellStyle name="제목 4 2" xfId="2179" xr:uid="{00000000-0005-0000-0000-0000460D0000}"/>
    <cellStyle name="제목 4 3" xfId="2180" xr:uid="{00000000-0005-0000-0000-0000470D0000}"/>
    <cellStyle name="제목 4 4" xfId="2181" xr:uid="{00000000-0005-0000-0000-0000480D0000}"/>
    <cellStyle name="제목 4 5" xfId="2182" xr:uid="{00000000-0005-0000-0000-0000490D0000}"/>
    <cellStyle name="제목 4 6" xfId="2183" xr:uid="{00000000-0005-0000-0000-00004A0D0000}"/>
    <cellStyle name="제목 4 7" xfId="2184" xr:uid="{00000000-0005-0000-0000-00004B0D0000}"/>
    <cellStyle name="제목 4 8" xfId="2185" xr:uid="{00000000-0005-0000-0000-00004C0D0000}"/>
    <cellStyle name="제목 4 9" xfId="2186" xr:uid="{00000000-0005-0000-0000-00004D0D0000}"/>
    <cellStyle name="제목 5" xfId="2187" xr:uid="{00000000-0005-0000-0000-00004E0D0000}"/>
    <cellStyle name="제목 6" xfId="2188" xr:uid="{00000000-0005-0000-0000-00004F0D0000}"/>
    <cellStyle name="제목 7" xfId="2189" xr:uid="{00000000-0005-0000-0000-0000500D0000}"/>
    <cellStyle name="제목 8" xfId="2190" xr:uid="{00000000-0005-0000-0000-0000510D0000}"/>
    <cellStyle name="제목 9" xfId="2191" xr:uid="{00000000-0005-0000-0000-0000520D0000}"/>
    <cellStyle name="좋음 10" xfId="2192" xr:uid="{00000000-0005-0000-0000-0000530D0000}"/>
    <cellStyle name="좋음 11" xfId="2193" xr:uid="{00000000-0005-0000-0000-0000540D0000}"/>
    <cellStyle name="좋음 12" xfId="2194" xr:uid="{00000000-0005-0000-0000-0000550D0000}"/>
    <cellStyle name="좋음 2" xfId="2195" xr:uid="{00000000-0005-0000-0000-0000560D0000}"/>
    <cellStyle name="좋음 2 2" xfId="3676" xr:uid="{00000000-0005-0000-0000-0000570D0000}"/>
    <cellStyle name="좋음 3" xfId="2196" xr:uid="{00000000-0005-0000-0000-0000580D0000}"/>
    <cellStyle name="좋음 4" xfId="2197" xr:uid="{00000000-0005-0000-0000-0000590D0000}"/>
    <cellStyle name="좋음 5" xfId="2198" xr:uid="{00000000-0005-0000-0000-00005A0D0000}"/>
    <cellStyle name="좋음 6" xfId="2199" xr:uid="{00000000-0005-0000-0000-00005B0D0000}"/>
    <cellStyle name="좋음 7" xfId="2200" xr:uid="{00000000-0005-0000-0000-00005C0D0000}"/>
    <cellStyle name="좋음 8" xfId="2201" xr:uid="{00000000-0005-0000-0000-00005D0D0000}"/>
    <cellStyle name="좋음 9" xfId="2202" xr:uid="{00000000-0005-0000-0000-00005E0D0000}"/>
    <cellStyle name="출력 10" xfId="2203" xr:uid="{00000000-0005-0000-0000-00005F0D0000}"/>
    <cellStyle name="출력 11" xfId="2204" xr:uid="{00000000-0005-0000-0000-0000600D0000}"/>
    <cellStyle name="출력 12" xfId="2205" xr:uid="{00000000-0005-0000-0000-0000610D0000}"/>
    <cellStyle name="출력 2" xfId="2206" xr:uid="{00000000-0005-0000-0000-0000620D0000}"/>
    <cellStyle name="출력 2 2" xfId="3677" xr:uid="{00000000-0005-0000-0000-0000630D0000}"/>
    <cellStyle name="출력 3" xfId="2207" xr:uid="{00000000-0005-0000-0000-0000640D0000}"/>
    <cellStyle name="출력 4" xfId="2208" xr:uid="{00000000-0005-0000-0000-0000650D0000}"/>
    <cellStyle name="출력 5" xfId="2209" xr:uid="{00000000-0005-0000-0000-0000660D0000}"/>
    <cellStyle name="출력 6" xfId="2210" xr:uid="{00000000-0005-0000-0000-0000670D0000}"/>
    <cellStyle name="출력 7" xfId="2211" xr:uid="{00000000-0005-0000-0000-0000680D0000}"/>
    <cellStyle name="출력 8" xfId="2212" xr:uid="{00000000-0005-0000-0000-0000690D0000}"/>
    <cellStyle name="출력 9" xfId="2213" xr:uid="{00000000-0005-0000-0000-00006A0D0000}"/>
    <cellStyle name="표준" xfId="0" builtinId="0"/>
    <cellStyle name="표준 10" xfId="2214" xr:uid="{00000000-0005-0000-0000-00006C0D0000}"/>
    <cellStyle name="표준 100" xfId="3696" xr:uid="{00000000-0005-0000-0000-00006D0D0000}"/>
    <cellStyle name="표준 101" xfId="3704" xr:uid="{00000000-0005-0000-0000-00006E0D0000}"/>
    <cellStyle name="표준 11" xfId="2994" xr:uid="{00000000-0005-0000-0000-00006F0D0000}"/>
    <cellStyle name="표준 11 2" xfId="3642" xr:uid="{00000000-0005-0000-0000-0000700D0000}"/>
    <cellStyle name="표준 11 3" xfId="3701" xr:uid="{00000000-0005-0000-0000-0000710D0000}"/>
    <cellStyle name="표준 12" xfId="2215" xr:uid="{00000000-0005-0000-0000-0000720D0000}"/>
    <cellStyle name="표준 12 10" xfId="2216" xr:uid="{00000000-0005-0000-0000-0000730D0000}"/>
    <cellStyle name="표준 12 11" xfId="2217" xr:uid="{00000000-0005-0000-0000-0000740D0000}"/>
    <cellStyle name="표준 12 12" xfId="2218" xr:uid="{00000000-0005-0000-0000-0000750D0000}"/>
    <cellStyle name="표준 12 13" xfId="2219" xr:uid="{00000000-0005-0000-0000-0000760D0000}"/>
    <cellStyle name="표준 12 14" xfId="2220" xr:uid="{00000000-0005-0000-0000-0000770D0000}"/>
    <cellStyle name="표준 12 15" xfId="2221" xr:uid="{00000000-0005-0000-0000-0000780D0000}"/>
    <cellStyle name="표준 12 16" xfId="2222" xr:uid="{00000000-0005-0000-0000-0000790D0000}"/>
    <cellStyle name="표준 12 17" xfId="2223" xr:uid="{00000000-0005-0000-0000-00007A0D0000}"/>
    <cellStyle name="표준 12 18" xfId="2224" xr:uid="{00000000-0005-0000-0000-00007B0D0000}"/>
    <cellStyle name="표준 12 19" xfId="2225" xr:uid="{00000000-0005-0000-0000-00007C0D0000}"/>
    <cellStyle name="표준 12 2" xfId="2226" xr:uid="{00000000-0005-0000-0000-00007D0D0000}"/>
    <cellStyle name="표준 12 20" xfId="2227" xr:uid="{00000000-0005-0000-0000-00007E0D0000}"/>
    <cellStyle name="표준 12 21" xfId="2228" xr:uid="{00000000-0005-0000-0000-00007F0D0000}"/>
    <cellStyle name="표준 12 22" xfId="2229" xr:uid="{00000000-0005-0000-0000-0000800D0000}"/>
    <cellStyle name="표준 12 23" xfId="2230" xr:uid="{00000000-0005-0000-0000-0000810D0000}"/>
    <cellStyle name="표준 12 24" xfId="2231" xr:uid="{00000000-0005-0000-0000-0000820D0000}"/>
    <cellStyle name="표준 12 25" xfId="2232" xr:uid="{00000000-0005-0000-0000-0000830D0000}"/>
    <cellStyle name="표준 12 26" xfId="2233" xr:uid="{00000000-0005-0000-0000-0000840D0000}"/>
    <cellStyle name="표준 12 27" xfId="2234" xr:uid="{00000000-0005-0000-0000-0000850D0000}"/>
    <cellStyle name="표준 12 28" xfId="2235" xr:uid="{00000000-0005-0000-0000-0000860D0000}"/>
    <cellStyle name="표준 12 29" xfId="2236" xr:uid="{00000000-0005-0000-0000-0000870D0000}"/>
    <cellStyle name="표준 12 3" xfId="2237" xr:uid="{00000000-0005-0000-0000-0000880D0000}"/>
    <cellStyle name="표준 12 30" xfId="2238" xr:uid="{00000000-0005-0000-0000-0000890D0000}"/>
    <cellStyle name="표준 12 31" xfId="2239" xr:uid="{00000000-0005-0000-0000-00008A0D0000}"/>
    <cellStyle name="표준 12 4" xfId="2240" xr:uid="{00000000-0005-0000-0000-00008B0D0000}"/>
    <cellStyle name="표준 12 5" xfId="2241" xr:uid="{00000000-0005-0000-0000-00008C0D0000}"/>
    <cellStyle name="표준 12 6" xfId="2242" xr:uid="{00000000-0005-0000-0000-00008D0D0000}"/>
    <cellStyle name="표준 12 7" xfId="2243" xr:uid="{00000000-0005-0000-0000-00008E0D0000}"/>
    <cellStyle name="표준 12 8" xfId="2244" xr:uid="{00000000-0005-0000-0000-00008F0D0000}"/>
    <cellStyle name="표준 12 9" xfId="2245" xr:uid="{00000000-0005-0000-0000-0000900D0000}"/>
    <cellStyle name="표준 13" xfId="2246" xr:uid="{00000000-0005-0000-0000-0000910D0000}"/>
    <cellStyle name="표준 13 10" xfId="2247" xr:uid="{00000000-0005-0000-0000-0000920D0000}"/>
    <cellStyle name="표준 13 11" xfId="2248" xr:uid="{00000000-0005-0000-0000-0000930D0000}"/>
    <cellStyle name="표준 13 12" xfId="2249" xr:uid="{00000000-0005-0000-0000-0000940D0000}"/>
    <cellStyle name="표준 13 13" xfId="2250" xr:uid="{00000000-0005-0000-0000-0000950D0000}"/>
    <cellStyle name="표준 13 14" xfId="2251" xr:uid="{00000000-0005-0000-0000-0000960D0000}"/>
    <cellStyle name="표준 13 2" xfId="2252" xr:uid="{00000000-0005-0000-0000-0000970D0000}"/>
    <cellStyle name="표준 13 3" xfId="2253" xr:uid="{00000000-0005-0000-0000-0000980D0000}"/>
    <cellStyle name="표준 13 4" xfId="2254" xr:uid="{00000000-0005-0000-0000-0000990D0000}"/>
    <cellStyle name="표준 13 5" xfId="2255" xr:uid="{00000000-0005-0000-0000-00009A0D0000}"/>
    <cellStyle name="표준 13 6" xfId="2256" xr:uid="{00000000-0005-0000-0000-00009B0D0000}"/>
    <cellStyle name="표준 13 7" xfId="2257" xr:uid="{00000000-0005-0000-0000-00009C0D0000}"/>
    <cellStyle name="표준 13 8" xfId="2258" xr:uid="{00000000-0005-0000-0000-00009D0D0000}"/>
    <cellStyle name="표준 13 9" xfId="2259" xr:uid="{00000000-0005-0000-0000-00009E0D0000}"/>
    <cellStyle name="표준 14" xfId="2260" xr:uid="{00000000-0005-0000-0000-00009F0D0000}"/>
    <cellStyle name="표준 14 10" xfId="2261" xr:uid="{00000000-0005-0000-0000-0000A00D0000}"/>
    <cellStyle name="표준 14 11" xfId="2262" xr:uid="{00000000-0005-0000-0000-0000A10D0000}"/>
    <cellStyle name="표준 14 12" xfId="2263" xr:uid="{00000000-0005-0000-0000-0000A20D0000}"/>
    <cellStyle name="표준 14 13" xfId="2264" xr:uid="{00000000-0005-0000-0000-0000A30D0000}"/>
    <cellStyle name="표준 14 14" xfId="2265" xr:uid="{00000000-0005-0000-0000-0000A40D0000}"/>
    <cellStyle name="표준 14 2" xfId="2266" xr:uid="{00000000-0005-0000-0000-0000A50D0000}"/>
    <cellStyle name="표준 14 3" xfId="2267" xr:uid="{00000000-0005-0000-0000-0000A60D0000}"/>
    <cellStyle name="표준 14 4" xfId="2268" xr:uid="{00000000-0005-0000-0000-0000A70D0000}"/>
    <cellStyle name="표준 14 5" xfId="2269" xr:uid="{00000000-0005-0000-0000-0000A80D0000}"/>
    <cellStyle name="표준 14 6" xfId="2270" xr:uid="{00000000-0005-0000-0000-0000A90D0000}"/>
    <cellStyle name="표준 14 7" xfId="2271" xr:uid="{00000000-0005-0000-0000-0000AA0D0000}"/>
    <cellStyle name="표준 14 8" xfId="2272" xr:uid="{00000000-0005-0000-0000-0000AB0D0000}"/>
    <cellStyle name="표준 14 9" xfId="2273" xr:uid="{00000000-0005-0000-0000-0000AC0D0000}"/>
    <cellStyle name="표준 15" xfId="2274" xr:uid="{00000000-0005-0000-0000-0000AD0D0000}"/>
    <cellStyle name="표준 15 10" xfId="2275" xr:uid="{00000000-0005-0000-0000-0000AE0D0000}"/>
    <cellStyle name="표준 15 11" xfId="2276" xr:uid="{00000000-0005-0000-0000-0000AF0D0000}"/>
    <cellStyle name="표준 15 12" xfId="2277" xr:uid="{00000000-0005-0000-0000-0000B00D0000}"/>
    <cellStyle name="표준 15 13" xfId="2278" xr:uid="{00000000-0005-0000-0000-0000B10D0000}"/>
    <cellStyle name="표준 15 14" xfId="2279" xr:uid="{00000000-0005-0000-0000-0000B20D0000}"/>
    <cellStyle name="표준 15 2" xfId="2280" xr:uid="{00000000-0005-0000-0000-0000B30D0000}"/>
    <cellStyle name="표준 15 3" xfId="2281" xr:uid="{00000000-0005-0000-0000-0000B40D0000}"/>
    <cellStyle name="표준 15 4" xfId="2282" xr:uid="{00000000-0005-0000-0000-0000B50D0000}"/>
    <cellStyle name="표준 15 5" xfId="2283" xr:uid="{00000000-0005-0000-0000-0000B60D0000}"/>
    <cellStyle name="표준 15 6" xfId="2284" xr:uid="{00000000-0005-0000-0000-0000B70D0000}"/>
    <cellStyle name="표준 15 7" xfId="2285" xr:uid="{00000000-0005-0000-0000-0000B80D0000}"/>
    <cellStyle name="표준 15 8" xfId="2286" xr:uid="{00000000-0005-0000-0000-0000B90D0000}"/>
    <cellStyle name="표준 15 9" xfId="2287" xr:uid="{00000000-0005-0000-0000-0000BA0D0000}"/>
    <cellStyle name="표준 16" xfId="2990" xr:uid="{00000000-0005-0000-0000-0000BB0D0000}"/>
    <cellStyle name="표준 16 10" xfId="2288" xr:uid="{00000000-0005-0000-0000-0000BC0D0000}"/>
    <cellStyle name="표준 16 11" xfId="2289" xr:uid="{00000000-0005-0000-0000-0000BD0D0000}"/>
    <cellStyle name="표준 16 12" xfId="3699" xr:uid="{00000000-0005-0000-0000-0000BE0D0000}"/>
    <cellStyle name="표준 16 2" xfId="2290" xr:uid="{00000000-0005-0000-0000-0000BF0D0000}"/>
    <cellStyle name="표준 16 3" xfId="2291" xr:uid="{00000000-0005-0000-0000-0000C00D0000}"/>
    <cellStyle name="표준 16 4" xfId="2292" xr:uid="{00000000-0005-0000-0000-0000C10D0000}"/>
    <cellStyle name="표준 16 5" xfId="2293" xr:uid="{00000000-0005-0000-0000-0000C20D0000}"/>
    <cellStyle name="표준 16 6" xfId="2294" xr:uid="{00000000-0005-0000-0000-0000C30D0000}"/>
    <cellStyle name="표준 16 7" xfId="2295" xr:uid="{00000000-0005-0000-0000-0000C40D0000}"/>
    <cellStyle name="표준 16 8" xfId="2296" xr:uid="{00000000-0005-0000-0000-0000C50D0000}"/>
    <cellStyle name="표준 16 9" xfId="2297" xr:uid="{00000000-0005-0000-0000-0000C60D0000}"/>
    <cellStyle name="표준 17" xfId="2298" xr:uid="{00000000-0005-0000-0000-0000C70D0000}"/>
    <cellStyle name="표준 18" xfId="2989" xr:uid="{00000000-0005-0000-0000-0000C80D0000}"/>
    <cellStyle name="표준 18 2" xfId="2299" xr:uid="{00000000-0005-0000-0000-0000C90D0000}"/>
    <cellStyle name="표준 18 3" xfId="3698" xr:uid="{00000000-0005-0000-0000-0000CA0D0000}"/>
    <cellStyle name="표준 19" xfId="2995" xr:uid="{00000000-0005-0000-0000-0000CB0D0000}"/>
    <cellStyle name="표준 19 10" xfId="2300" xr:uid="{00000000-0005-0000-0000-0000CC0D0000}"/>
    <cellStyle name="표준 19 11" xfId="2301" xr:uid="{00000000-0005-0000-0000-0000CD0D0000}"/>
    <cellStyle name="표준 19 12" xfId="3702" xr:uid="{00000000-0005-0000-0000-0000CE0D0000}"/>
    <cellStyle name="표준 19 2" xfId="2302" xr:uid="{00000000-0005-0000-0000-0000CF0D0000}"/>
    <cellStyle name="표준 19 3" xfId="2303" xr:uid="{00000000-0005-0000-0000-0000D00D0000}"/>
    <cellStyle name="표준 19 4" xfId="2304" xr:uid="{00000000-0005-0000-0000-0000D10D0000}"/>
    <cellStyle name="표준 19 5" xfId="2305" xr:uid="{00000000-0005-0000-0000-0000D20D0000}"/>
    <cellStyle name="표준 19 6" xfId="2306" xr:uid="{00000000-0005-0000-0000-0000D30D0000}"/>
    <cellStyle name="표준 19 7" xfId="2307" xr:uid="{00000000-0005-0000-0000-0000D40D0000}"/>
    <cellStyle name="표준 19 8" xfId="2308" xr:uid="{00000000-0005-0000-0000-0000D50D0000}"/>
    <cellStyle name="표준 19 9" xfId="2309" xr:uid="{00000000-0005-0000-0000-0000D60D0000}"/>
    <cellStyle name="표준 2" xfId="2310" xr:uid="{00000000-0005-0000-0000-0000D70D0000}"/>
    <cellStyle name="표준 2 10" xfId="2311" xr:uid="{00000000-0005-0000-0000-0000D80D0000}"/>
    <cellStyle name="표준 2 11" xfId="2312" xr:uid="{00000000-0005-0000-0000-0000D90D0000}"/>
    <cellStyle name="표준 2 12" xfId="2313" xr:uid="{00000000-0005-0000-0000-0000DA0D0000}"/>
    <cellStyle name="표준 2 13" xfId="2314" xr:uid="{00000000-0005-0000-0000-0000DB0D0000}"/>
    <cellStyle name="표준 2 14" xfId="2315" xr:uid="{00000000-0005-0000-0000-0000DC0D0000}"/>
    <cellStyle name="표준 2 15" xfId="2316" xr:uid="{00000000-0005-0000-0000-0000DD0D0000}"/>
    <cellStyle name="표준 2 16" xfId="2317" xr:uid="{00000000-0005-0000-0000-0000DE0D0000}"/>
    <cellStyle name="표준 2 17" xfId="2318" xr:uid="{00000000-0005-0000-0000-0000DF0D0000}"/>
    <cellStyle name="표준 2 18" xfId="2319" xr:uid="{00000000-0005-0000-0000-0000E00D0000}"/>
    <cellStyle name="표준 2 19" xfId="2320" xr:uid="{00000000-0005-0000-0000-0000E10D0000}"/>
    <cellStyle name="표준 2 2" xfId="2321" xr:uid="{00000000-0005-0000-0000-0000E20D0000}"/>
    <cellStyle name="표준 2 2 2" xfId="2322" xr:uid="{00000000-0005-0000-0000-0000E30D0000}"/>
    <cellStyle name="표준 2 2 3" xfId="2323" xr:uid="{00000000-0005-0000-0000-0000E40D0000}"/>
    <cellStyle name="표준 2 2 4" xfId="2324" xr:uid="{00000000-0005-0000-0000-0000E50D0000}"/>
    <cellStyle name="표준 2 2 5" xfId="2991" xr:uid="{00000000-0005-0000-0000-0000E60D0000}"/>
    <cellStyle name="표준 2 20" xfId="2325" xr:uid="{00000000-0005-0000-0000-0000E70D0000}"/>
    <cellStyle name="표준 2 21" xfId="2326" xr:uid="{00000000-0005-0000-0000-0000E80D0000}"/>
    <cellStyle name="표준 2 22" xfId="2327" xr:uid="{00000000-0005-0000-0000-0000E90D0000}"/>
    <cellStyle name="표준 2 23" xfId="2328" xr:uid="{00000000-0005-0000-0000-0000EA0D0000}"/>
    <cellStyle name="표준 2 24" xfId="2329" xr:uid="{00000000-0005-0000-0000-0000EB0D0000}"/>
    <cellStyle name="표준 2 25" xfId="2330" xr:uid="{00000000-0005-0000-0000-0000EC0D0000}"/>
    <cellStyle name="표준 2 3" xfId="2331" xr:uid="{00000000-0005-0000-0000-0000ED0D0000}"/>
    <cellStyle name="표준 2 4" xfId="2332" xr:uid="{00000000-0005-0000-0000-0000EE0D0000}"/>
    <cellStyle name="표준 2 5" xfId="2333" xr:uid="{00000000-0005-0000-0000-0000EF0D0000}"/>
    <cellStyle name="표준 2 6" xfId="2334" xr:uid="{00000000-0005-0000-0000-0000F00D0000}"/>
    <cellStyle name="표준 2 7" xfId="2335" xr:uid="{00000000-0005-0000-0000-0000F10D0000}"/>
    <cellStyle name="표준 2 8" xfId="2336" xr:uid="{00000000-0005-0000-0000-0000F20D0000}"/>
    <cellStyle name="표준 2 9" xfId="2337" xr:uid="{00000000-0005-0000-0000-0000F30D0000}"/>
    <cellStyle name="표준 2_1차-추경예산내역서(강동그룹홈)" xfId="2338" xr:uid="{00000000-0005-0000-0000-0000F40D0000}"/>
    <cellStyle name="표준 20" xfId="2988" xr:uid="{00000000-0005-0000-0000-0000F50D0000}"/>
    <cellStyle name="표준 20 10" xfId="2339" xr:uid="{00000000-0005-0000-0000-0000F60D0000}"/>
    <cellStyle name="표준 20 11" xfId="2340" xr:uid="{00000000-0005-0000-0000-0000F70D0000}"/>
    <cellStyle name="표준 20 12" xfId="2341" xr:uid="{00000000-0005-0000-0000-0000F80D0000}"/>
    <cellStyle name="표준 20 13" xfId="3697" xr:uid="{00000000-0005-0000-0000-0000F90D0000}"/>
    <cellStyle name="표준 20 13 2" xfId="3703" xr:uid="{00000000-0005-0000-0000-0000FA0D0000}"/>
    <cellStyle name="표준 20 2" xfId="2342" xr:uid="{00000000-0005-0000-0000-0000FB0D0000}"/>
    <cellStyle name="표준 20 3" xfId="2343" xr:uid="{00000000-0005-0000-0000-0000FC0D0000}"/>
    <cellStyle name="표준 20 4" xfId="2344" xr:uid="{00000000-0005-0000-0000-0000FD0D0000}"/>
    <cellStyle name="표준 20 5" xfId="2345" xr:uid="{00000000-0005-0000-0000-0000FE0D0000}"/>
    <cellStyle name="표준 20 6" xfId="2346" xr:uid="{00000000-0005-0000-0000-0000FF0D0000}"/>
    <cellStyle name="표준 20 7" xfId="2347" xr:uid="{00000000-0005-0000-0000-0000000E0000}"/>
    <cellStyle name="표준 20 8" xfId="2348" xr:uid="{00000000-0005-0000-0000-0000010E0000}"/>
    <cellStyle name="표준 20 9" xfId="2349" xr:uid="{00000000-0005-0000-0000-0000020E0000}"/>
    <cellStyle name="표준 21" xfId="3593" xr:uid="{00000000-0005-0000-0000-0000030E0000}"/>
    <cellStyle name="표준 21 10" xfId="2350" xr:uid="{00000000-0005-0000-0000-0000040E0000}"/>
    <cellStyle name="표준 21 11" xfId="2351" xr:uid="{00000000-0005-0000-0000-0000050E0000}"/>
    <cellStyle name="표준 21 12" xfId="2352" xr:uid="{00000000-0005-0000-0000-0000060E0000}"/>
    <cellStyle name="표준 21 2" xfId="2353" xr:uid="{00000000-0005-0000-0000-0000070E0000}"/>
    <cellStyle name="표준 21 3" xfId="2354" xr:uid="{00000000-0005-0000-0000-0000080E0000}"/>
    <cellStyle name="표준 21 4" xfId="2355" xr:uid="{00000000-0005-0000-0000-0000090E0000}"/>
    <cellStyle name="표준 21 5" xfId="2356" xr:uid="{00000000-0005-0000-0000-00000A0E0000}"/>
    <cellStyle name="표준 21 6" xfId="2357" xr:uid="{00000000-0005-0000-0000-00000B0E0000}"/>
    <cellStyle name="표준 21 7" xfId="2358" xr:uid="{00000000-0005-0000-0000-00000C0E0000}"/>
    <cellStyle name="표준 21 8" xfId="2359" xr:uid="{00000000-0005-0000-0000-00000D0E0000}"/>
    <cellStyle name="표준 21 9" xfId="2360" xr:uid="{00000000-0005-0000-0000-00000E0E0000}"/>
    <cellStyle name="표준 22" xfId="3594" xr:uid="{00000000-0005-0000-0000-00000F0E0000}"/>
    <cellStyle name="표준 23" xfId="3595" xr:uid="{00000000-0005-0000-0000-0000100E0000}"/>
    <cellStyle name="표준 23 10" xfId="2361" xr:uid="{00000000-0005-0000-0000-0000110E0000}"/>
    <cellStyle name="표준 23 11" xfId="2362" xr:uid="{00000000-0005-0000-0000-0000120E0000}"/>
    <cellStyle name="표준 23 2" xfId="2363" xr:uid="{00000000-0005-0000-0000-0000130E0000}"/>
    <cellStyle name="표준 23 3" xfId="2364" xr:uid="{00000000-0005-0000-0000-0000140E0000}"/>
    <cellStyle name="표준 23 4" xfId="2365" xr:uid="{00000000-0005-0000-0000-0000150E0000}"/>
    <cellStyle name="표준 23 5" xfId="2366" xr:uid="{00000000-0005-0000-0000-0000160E0000}"/>
    <cellStyle name="표준 23 6" xfId="2367" xr:uid="{00000000-0005-0000-0000-0000170E0000}"/>
    <cellStyle name="표준 23 7" xfId="2368" xr:uid="{00000000-0005-0000-0000-0000180E0000}"/>
    <cellStyle name="표준 23 8" xfId="2369" xr:uid="{00000000-0005-0000-0000-0000190E0000}"/>
    <cellStyle name="표준 23 9" xfId="2370" xr:uid="{00000000-0005-0000-0000-00001A0E0000}"/>
    <cellStyle name="표준 24" xfId="3596" xr:uid="{00000000-0005-0000-0000-00001B0E0000}"/>
    <cellStyle name="표준 24 2" xfId="2371" xr:uid="{00000000-0005-0000-0000-00001C0E0000}"/>
    <cellStyle name="표준 25" xfId="3597" xr:uid="{00000000-0005-0000-0000-00001D0E0000}"/>
    <cellStyle name="표준 25 2" xfId="2372" xr:uid="{00000000-0005-0000-0000-00001E0E0000}"/>
    <cellStyle name="표준 26" xfId="3598" xr:uid="{00000000-0005-0000-0000-00001F0E0000}"/>
    <cellStyle name="표준 27" xfId="3599" xr:uid="{00000000-0005-0000-0000-0000200E0000}"/>
    <cellStyle name="표준 28" xfId="2373" xr:uid="{00000000-0005-0000-0000-0000210E0000}"/>
    <cellStyle name="표준 28 2" xfId="2374" xr:uid="{00000000-0005-0000-0000-0000220E0000}"/>
    <cellStyle name="표준 29" xfId="3600" xr:uid="{00000000-0005-0000-0000-0000230E0000}"/>
    <cellStyle name="표준 3" xfId="2993" xr:uid="{00000000-0005-0000-0000-0000240E0000}"/>
    <cellStyle name="표준 3 2" xfId="2375" xr:uid="{00000000-0005-0000-0000-0000250E0000}"/>
    <cellStyle name="표준 3 3" xfId="2376" xr:uid="{00000000-0005-0000-0000-0000260E0000}"/>
    <cellStyle name="표준 3 3 2" xfId="2377" xr:uid="{00000000-0005-0000-0000-0000270E0000}"/>
    <cellStyle name="표준 3 3 3" xfId="2378" xr:uid="{00000000-0005-0000-0000-0000280E0000}"/>
    <cellStyle name="표준 3 3 4" xfId="2379" xr:uid="{00000000-0005-0000-0000-0000290E0000}"/>
    <cellStyle name="표준 3 3 5" xfId="2992" xr:uid="{00000000-0005-0000-0000-00002A0E0000}"/>
    <cellStyle name="표준 3 4" xfId="3678" xr:uid="{00000000-0005-0000-0000-00002B0E0000}"/>
    <cellStyle name="표준 3 5" xfId="3700" xr:uid="{00000000-0005-0000-0000-00002C0E0000}"/>
    <cellStyle name="표준 30" xfId="3601" xr:uid="{00000000-0005-0000-0000-00002D0E0000}"/>
    <cellStyle name="표준 31" xfId="3602" xr:uid="{00000000-0005-0000-0000-00002E0E0000}"/>
    <cellStyle name="표준 32" xfId="3603" xr:uid="{00000000-0005-0000-0000-00002F0E0000}"/>
    <cellStyle name="표준 33" xfId="3604" xr:uid="{00000000-0005-0000-0000-0000300E0000}"/>
    <cellStyle name="표준 34" xfId="2380" xr:uid="{00000000-0005-0000-0000-0000310E0000}"/>
    <cellStyle name="표준 35" xfId="2381" xr:uid="{00000000-0005-0000-0000-0000320E0000}"/>
    <cellStyle name="표준 36" xfId="2382" xr:uid="{00000000-0005-0000-0000-0000330E0000}"/>
    <cellStyle name="표준 37" xfId="2383" xr:uid="{00000000-0005-0000-0000-0000340E0000}"/>
    <cellStyle name="표준 38" xfId="2384" xr:uid="{00000000-0005-0000-0000-0000350E0000}"/>
    <cellStyle name="표준 39" xfId="2385" xr:uid="{00000000-0005-0000-0000-0000360E0000}"/>
    <cellStyle name="표준 4" xfId="2386" xr:uid="{00000000-0005-0000-0000-0000370E0000}"/>
    <cellStyle name="표준 4 2" xfId="2387" xr:uid="{00000000-0005-0000-0000-0000380E0000}"/>
    <cellStyle name="표준 40" xfId="2388" xr:uid="{00000000-0005-0000-0000-0000390E0000}"/>
    <cellStyle name="표준 41" xfId="2389" xr:uid="{00000000-0005-0000-0000-00003A0E0000}"/>
    <cellStyle name="표준 42" xfId="2390" xr:uid="{00000000-0005-0000-0000-00003B0E0000}"/>
    <cellStyle name="표준 43" xfId="3605" xr:uid="{00000000-0005-0000-0000-00003C0E0000}"/>
    <cellStyle name="표준 44" xfId="2391" xr:uid="{00000000-0005-0000-0000-00003D0E0000}"/>
    <cellStyle name="표준 45" xfId="2392" xr:uid="{00000000-0005-0000-0000-00003E0E0000}"/>
    <cellStyle name="표준 46" xfId="2393" xr:uid="{00000000-0005-0000-0000-00003F0E0000}"/>
    <cellStyle name="표준 47" xfId="2394" xr:uid="{00000000-0005-0000-0000-0000400E0000}"/>
    <cellStyle name="표준 48" xfId="3606" xr:uid="{00000000-0005-0000-0000-0000410E0000}"/>
    <cellStyle name="표준 49" xfId="3607" xr:uid="{00000000-0005-0000-0000-0000420E0000}"/>
    <cellStyle name="표준 5" xfId="2395" xr:uid="{00000000-0005-0000-0000-0000430E0000}"/>
    <cellStyle name="표준 50" xfId="3608" xr:uid="{00000000-0005-0000-0000-0000440E0000}"/>
    <cellStyle name="표준 51" xfId="3609" xr:uid="{00000000-0005-0000-0000-0000450E0000}"/>
    <cellStyle name="표준 52" xfId="3610" xr:uid="{00000000-0005-0000-0000-0000460E0000}"/>
    <cellStyle name="표준 53" xfId="3611" xr:uid="{00000000-0005-0000-0000-0000470E0000}"/>
    <cellStyle name="표준 54" xfId="3612" xr:uid="{00000000-0005-0000-0000-0000480E0000}"/>
    <cellStyle name="표준 55" xfId="3613" xr:uid="{00000000-0005-0000-0000-0000490E0000}"/>
    <cellStyle name="표준 56" xfId="3614" xr:uid="{00000000-0005-0000-0000-00004A0E0000}"/>
    <cellStyle name="표준 57" xfId="3615" xr:uid="{00000000-0005-0000-0000-00004B0E0000}"/>
    <cellStyle name="표준 58" xfId="3616" xr:uid="{00000000-0005-0000-0000-00004C0E0000}"/>
    <cellStyle name="표준 59" xfId="3617" xr:uid="{00000000-0005-0000-0000-00004D0E0000}"/>
    <cellStyle name="표준 6" xfId="2396" xr:uid="{00000000-0005-0000-0000-00004E0E0000}"/>
    <cellStyle name="표준 60" xfId="3618" xr:uid="{00000000-0005-0000-0000-00004F0E0000}"/>
    <cellStyle name="표준 61" xfId="3619" xr:uid="{00000000-0005-0000-0000-0000500E0000}"/>
    <cellStyle name="표준 62" xfId="3620" xr:uid="{00000000-0005-0000-0000-0000510E0000}"/>
    <cellStyle name="표준 63" xfId="3621" xr:uid="{00000000-0005-0000-0000-0000520E0000}"/>
    <cellStyle name="표준 64" xfId="3622" xr:uid="{00000000-0005-0000-0000-0000530E0000}"/>
    <cellStyle name="표준 65" xfId="3623" xr:uid="{00000000-0005-0000-0000-0000540E0000}"/>
    <cellStyle name="표준 66" xfId="3624" xr:uid="{00000000-0005-0000-0000-0000550E0000}"/>
    <cellStyle name="표준 67" xfId="3625" xr:uid="{00000000-0005-0000-0000-0000560E0000}"/>
    <cellStyle name="표준 68" xfId="3626" xr:uid="{00000000-0005-0000-0000-0000570E0000}"/>
    <cellStyle name="표준 69" xfId="3627" xr:uid="{00000000-0005-0000-0000-0000580E0000}"/>
    <cellStyle name="표준 7" xfId="2397" xr:uid="{00000000-0005-0000-0000-0000590E0000}"/>
    <cellStyle name="표준 70" xfId="3628" xr:uid="{00000000-0005-0000-0000-00005A0E0000}"/>
    <cellStyle name="표준 71" xfId="3629" xr:uid="{00000000-0005-0000-0000-00005B0E0000}"/>
    <cellStyle name="표준 72" xfId="3630" xr:uid="{00000000-0005-0000-0000-00005C0E0000}"/>
    <cellStyle name="표준 73" xfId="3631" xr:uid="{00000000-0005-0000-0000-00005D0E0000}"/>
    <cellStyle name="표준 74" xfId="3632" xr:uid="{00000000-0005-0000-0000-00005E0E0000}"/>
    <cellStyle name="표준 75" xfId="3633" xr:uid="{00000000-0005-0000-0000-00005F0E0000}"/>
    <cellStyle name="표준 76" xfId="3634" xr:uid="{00000000-0005-0000-0000-0000600E0000}"/>
    <cellStyle name="표준 77" xfId="3635" xr:uid="{00000000-0005-0000-0000-0000610E0000}"/>
    <cellStyle name="표준 78" xfId="3636" xr:uid="{00000000-0005-0000-0000-0000620E0000}"/>
    <cellStyle name="표준 79" xfId="3637" xr:uid="{00000000-0005-0000-0000-0000630E0000}"/>
    <cellStyle name="표준 8" xfId="2398" xr:uid="{00000000-0005-0000-0000-0000640E0000}"/>
    <cellStyle name="표준 80" xfId="3638" xr:uid="{00000000-0005-0000-0000-0000650E0000}"/>
    <cellStyle name="표준 81" xfId="3639" xr:uid="{00000000-0005-0000-0000-0000660E0000}"/>
    <cellStyle name="표준 82" xfId="3640" xr:uid="{00000000-0005-0000-0000-0000670E0000}"/>
    <cellStyle name="표준 83" xfId="3641" xr:uid="{00000000-0005-0000-0000-0000680E0000}"/>
    <cellStyle name="표준 84" xfId="3680" xr:uid="{00000000-0005-0000-0000-0000690E0000}"/>
    <cellStyle name="표준 85" xfId="3681" xr:uid="{00000000-0005-0000-0000-00006A0E0000}"/>
    <cellStyle name="표준 86" xfId="3682" xr:uid="{00000000-0005-0000-0000-00006B0E0000}"/>
    <cellStyle name="표준 87" xfId="3683" xr:uid="{00000000-0005-0000-0000-00006C0E0000}"/>
    <cellStyle name="표준 88" xfId="3684" xr:uid="{00000000-0005-0000-0000-00006D0E0000}"/>
    <cellStyle name="표준 89" xfId="3685" xr:uid="{00000000-0005-0000-0000-00006E0E0000}"/>
    <cellStyle name="표준 9" xfId="2399" xr:uid="{00000000-0005-0000-0000-00006F0E0000}"/>
    <cellStyle name="표준 90" xfId="3686" xr:uid="{00000000-0005-0000-0000-0000700E0000}"/>
    <cellStyle name="표준 91" xfId="3687" xr:uid="{00000000-0005-0000-0000-0000710E0000}"/>
    <cellStyle name="표준 92" xfId="3688" xr:uid="{00000000-0005-0000-0000-0000720E0000}"/>
    <cellStyle name="표준 93" xfId="3689" xr:uid="{00000000-0005-0000-0000-0000730E0000}"/>
    <cellStyle name="표준 94" xfId="3690" xr:uid="{00000000-0005-0000-0000-0000740E0000}"/>
    <cellStyle name="표준 95" xfId="3691" xr:uid="{00000000-0005-0000-0000-0000750E0000}"/>
    <cellStyle name="표준 96" xfId="3692" xr:uid="{00000000-0005-0000-0000-0000760E0000}"/>
    <cellStyle name="표준 97" xfId="3693" xr:uid="{00000000-0005-0000-0000-0000770E0000}"/>
    <cellStyle name="표준 98" xfId="3694" xr:uid="{00000000-0005-0000-0000-0000780E0000}"/>
    <cellStyle name="표준 99" xfId="3695" xr:uid="{00000000-0005-0000-0000-0000790E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9527</xdr:rowOff>
    </xdr:from>
    <xdr:to>
      <xdr:col>6</xdr:col>
      <xdr:colOff>895350</xdr:colOff>
      <xdr:row>28</xdr:row>
      <xdr:rowOff>314325</xdr:rowOff>
    </xdr:to>
    <xdr:cxnSp macro="">
      <xdr:nvCxnSpPr>
        <xdr:cNvPr id="2" name="직선 연결선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rot="5400000" flipH="1" flipV="1">
          <a:off x="409576" y="2657476"/>
          <a:ext cx="6781798" cy="6457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"/>
  <sheetViews>
    <sheetView showWhiteSpace="0" topLeftCell="D1" zoomScale="120" zoomScaleNormal="120" zoomScalePageLayoutView="118" workbookViewId="0">
      <selection activeCell="I29" sqref="I29"/>
    </sheetView>
  </sheetViews>
  <sheetFormatPr defaultRowHeight="16.5"/>
  <cols>
    <col min="1" max="1" width="11" style="131" customWidth="1"/>
    <col min="2" max="2" width="12.875" style="131" customWidth="1"/>
    <col min="3" max="3" width="12.375" style="131" customWidth="1"/>
    <col min="4" max="4" width="12.5" style="131" customWidth="1"/>
    <col min="5" max="5" width="13.375" style="131" customWidth="1"/>
    <col min="6" max="6" width="11.5" style="131" customWidth="1"/>
    <col min="7" max="7" width="9.125" style="146" customWidth="1"/>
    <col min="8" max="8" width="10" style="133" hidden="1" customWidth="1"/>
    <col min="9" max="9" width="21.5" style="140" customWidth="1"/>
    <col min="10" max="10" width="13" style="140" customWidth="1"/>
  </cols>
  <sheetData>
    <row r="1" spans="1:10" ht="22.5" customHeight="1">
      <c r="A1" s="637" t="s">
        <v>484</v>
      </c>
      <c r="B1" s="637"/>
      <c r="C1" s="637"/>
      <c r="D1" s="637"/>
      <c r="E1" s="637"/>
      <c r="F1" s="637"/>
      <c r="G1" s="637"/>
      <c r="H1" s="637"/>
      <c r="I1" s="637"/>
      <c r="J1" s="637"/>
    </row>
    <row r="2" spans="1:10" s="1" customFormat="1" ht="18.75" customHeight="1" thickBot="1">
      <c r="A2" s="102" t="s">
        <v>24</v>
      </c>
      <c r="B2" s="103"/>
      <c r="C2" s="103"/>
      <c r="D2" s="103"/>
      <c r="E2" s="103"/>
      <c r="F2" s="103"/>
      <c r="G2" s="142"/>
      <c r="H2" s="103"/>
      <c r="I2" s="66"/>
      <c r="J2" s="137" t="s">
        <v>23</v>
      </c>
    </row>
    <row r="3" spans="1:10" ht="15" customHeight="1">
      <c r="A3" s="648" t="s">
        <v>29</v>
      </c>
      <c r="B3" s="649"/>
      <c r="C3" s="649"/>
      <c r="D3" s="649"/>
      <c r="E3" s="649"/>
      <c r="F3" s="649"/>
      <c r="G3" s="649"/>
      <c r="H3" s="12"/>
      <c r="I3" s="638" t="s">
        <v>25</v>
      </c>
      <c r="J3" s="639"/>
    </row>
    <row r="4" spans="1:10" ht="15" customHeight="1">
      <c r="A4" s="644" t="s">
        <v>10</v>
      </c>
      <c r="B4" s="645"/>
      <c r="C4" s="645"/>
      <c r="D4" s="13" t="s">
        <v>190</v>
      </c>
      <c r="E4" s="13" t="s">
        <v>459</v>
      </c>
      <c r="F4" s="645" t="s">
        <v>112</v>
      </c>
      <c r="G4" s="645"/>
      <c r="H4" s="14" t="s">
        <v>129</v>
      </c>
      <c r="I4" s="640"/>
      <c r="J4" s="641"/>
    </row>
    <row r="5" spans="1:10" ht="15" customHeight="1">
      <c r="A5" s="62" t="s">
        <v>0</v>
      </c>
      <c r="B5" s="63" t="s">
        <v>15</v>
      </c>
      <c r="C5" s="63" t="s">
        <v>2</v>
      </c>
      <c r="D5" s="15" t="s">
        <v>113</v>
      </c>
      <c r="E5" s="15" t="s">
        <v>460</v>
      </c>
      <c r="F5" s="63" t="s">
        <v>22</v>
      </c>
      <c r="G5" s="16" t="s">
        <v>11</v>
      </c>
      <c r="H5" s="17"/>
      <c r="I5" s="642"/>
      <c r="J5" s="643"/>
    </row>
    <row r="6" spans="1:10" ht="16.5" customHeight="1">
      <c r="A6" s="635" t="s">
        <v>16</v>
      </c>
      <c r="B6" s="636"/>
      <c r="C6" s="636"/>
      <c r="D6" s="18">
        <f>SUM(D7+D15+D21+D27+D18)</f>
        <v>1185737855</v>
      </c>
      <c r="E6" s="3">
        <f>SUM(E7+E15+E21+E27+E18)</f>
        <v>1187507028</v>
      </c>
      <c r="F6" s="3">
        <f>SUM(E6-D6)</f>
        <v>1769173</v>
      </c>
      <c r="G6" s="19">
        <f>SUM(F6/D6)</f>
        <v>1.4920439560395075E-3</v>
      </c>
      <c r="H6" s="20"/>
      <c r="I6" s="646"/>
      <c r="J6" s="647"/>
    </row>
    <row r="7" spans="1:10" ht="16.5" customHeight="1">
      <c r="A7" s="21" t="s">
        <v>130</v>
      </c>
      <c r="B7" s="22"/>
      <c r="C7" s="23" t="s">
        <v>117</v>
      </c>
      <c r="D7" s="24">
        <f>SUM(D8+D11)</f>
        <v>736640000</v>
      </c>
      <c r="E7" s="4">
        <f>SUM(E8+E11)</f>
        <v>726640000</v>
      </c>
      <c r="F7" s="4">
        <f t="shared" ref="F7:F29" si="0">SUM(E7-D7)</f>
        <v>-10000000</v>
      </c>
      <c r="G7" s="19">
        <f>SUM(F7/D7)</f>
        <v>-1.3575152041702867E-2</v>
      </c>
      <c r="H7" s="20"/>
      <c r="I7" s="64"/>
      <c r="J7" s="65"/>
    </row>
    <row r="8" spans="1:10" ht="16.5" customHeight="1">
      <c r="A8" s="21"/>
      <c r="B8" s="6" t="s">
        <v>3</v>
      </c>
      <c r="C8" s="23" t="s">
        <v>125</v>
      </c>
      <c r="D8" s="24">
        <f>SUM(D9:D10)</f>
        <v>229360000</v>
      </c>
      <c r="E8" s="4">
        <f>SUM(E9:E10)</f>
        <v>229360000</v>
      </c>
      <c r="F8" s="4">
        <f t="shared" si="0"/>
        <v>0</v>
      </c>
      <c r="G8" s="19">
        <f t="shared" ref="G8:G28" si="1">SUM(F8/D8)</f>
        <v>0</v>
      </c>
      <c r="H8" s="20"/>
      <c r="I8" s="25"/>
      <c r="J8" s="26">
        <v>229360000</v>
      </c>
    </row>
    <row r="9" spans="1:10" ht="20.25" customHeight="1">
      <c r="A9" s="27"/>
      <c r="B9" s="22"/>
      <c r="C9" s="6" t="s">
        <v>131</v>
      </c>
      <c r="D9" s="4">
        <v>222160000</v>
      </c>
      <c r="E9" s="4">
        <v>222160000</v>
      </c>
      <c r="F9" s="4">
        <f t="shared" si="0"/>
        <v>0</v>
      </c>
      <c r="G9" s="19">
        <f t="shared" si="1"/>
        <v>0</v>
      </c>
      <c r="H9" s="28"/>
      <c r="I9" s="29" t="s">
        <v>132</v>
      </c>
      <c r="J9" s="26" t="s">
        <v>133</v>
      </c>
    </row>
    <row r="10" spans="1:10" ht="16.5" customHeight="1">
      <c r="A10" s="30"/>
      <c r="B10" s="31"/>
      <c r="C10" s="6" t="s">
        <v>134</v>
      </c>
      <c r="D10" s="4">
        <v>7200000</v>
      </c>
      <c r="E10" s="4">
        <v>7200000</v>
      </c>
      <c r="F10" s="4">
        <f t="shared" si="0"/>
        <v>0</v>
      </c>
      <c r="G10" s="19">
        <f t="shared" si="1"/>
        <v>0</v>
      </c>
      <c r="H10" s="28"/>
      <c r="I10" s="29" t="s">
        <v>135</v>
      </c>
      <c r="J10" s="26">
        <v>7200000</v>
      </c>
    </row>
    <row r="11" spans="1:10" ht="16.5" customHeight="1">
      <c r="A11" s="30"/>
      <c r="B11" s="6" t="s">
        <v>136</v>
      </c>
      <c r="C11" s="6" t="s">
        <v>125</v>
      </c>
      <c r="D11" s="4">
        <f>SUM(D12:D14)</f>
        <v>507280000</v>
      </c>
      <c r="E11" s="4">
        <f>SUM(E12:E14)</f>
        <v>497280000</v>
      </c>
      <c r="F11" s="4">
        <f t="shared" si="0"/>
        <v>-10000000</v>
      </c>
      <c r="G11" s="19">
        <f>SUM(F11/D11)</f>
        <v>-1.9712979025390317E-2</v>
      </c>
      <c r="H11" s="28"/>
      <c r="I11" s="29"/>
      <c r="J11" s="26">
        <v>465280000</v>
      </c>
    </row>
    <row r="12" spans="1:10" ht="31.5" customHeight="1">
      <c r="A12" s="30"/>
      <c r="B12" s="22"/>
      <c r="C12" s="6" t="s">
        <v>137</v>
      </c>
      <c r="D12" s="4">
        <v>323300000</v>
      </c>
      <c r="E12" s="4">
        <v>313300000</v>
      </c>
      <c r="F12" s="4">
        <f t="shared" si="0"/>
        <v>-10000000</v>
      </c>
      <c r="G12" s="19">
        <f>SUM(F12/D12)</f>
        <v>-3.093102381688834E-2</v>
      </c>
      <c r="H12" s="28"/>
      <c r="I12" s="29" t="s">
        <v>240</v>
      </c>
      <c r="J12" s="26" t="s">
        <v>458</v>
      </c>
    </row>
    <row r="13" spans="1:10" ht="15" customHeight="1">
      <c r="A13" s="30"/>
      <c r="B13" s="31"/>
      <c r="C13" s="6" t="s">
        <v>138</v>
      </c>
      <c r="D13" s="4">
        <v>160000000</v>
      </c>
      <c r="E13" s="4">
        <f>SUM(J13)</f>
        <v>160000000</v>
      </c>
      <c r="F13" s="4">
        <f t="shared" si="0"/>
        <v>0</v>
      </c>
      <c r="G13" s="19">
        <f t="shared" si="1"/>
        <v>0</v>
      </c>
      <c r="H13" s="28"/>
      <c r="I13" s="32" t="s">
        <v>139</v>
      </c>
      <c r="J13" s="26">
        <v>160000000</v>
      </c>
    </row>
    <row r="14" spans="1:10" ht="15" customHeight="1">
      <c r="A14" s="30"/>
      <c r="B14" s="31"/>
      <c r="C14" s="6" t="s">
        <v>140</v>
      </c>
      <c r="D14" s="4">
        <v>23980000</v>
      </c>
      <c r="E14" s="4">
        <v>23980000</v>
      </c>
      <c r="F14" s="4">
        <f t="shared" si="0"/>
        <v>0</v>
      </c>
      <c r="G14" s="19">
        <f t="shared" si="1"/>
        <v>0</v>
      </c>
      <c r="H14" s="28"/>
      <c r="I14" s="33" t="s">
        <v>126</v>
      </c>
      <c r="J14" s="26">
        <v>23980000</v>
      </c>
    </row>
    <row r="15" spans="1:10" ht="15" customHeight="1">
      <c r="A15" s="5" t="s">
        <v>141</v>
      </c>
      <c r="B15" s="23"/>
      <c r="C15" s="23" t="s">
        <v>117</v>
      </c>
      <c r="D15" s="24">
        <f>SUM(D16:D17)</f>
        <v>407000000</v>
      </c>
      <c r="E15" s="4">
        <f>SUM(E16:E17)</f>
        <v>418766673</v>
      </c>
      <c r="F15" s="4">
        <f t="shared" si="0"/>
        <v>11766673</v>
      </c>
      <c r="G15" s="19">
        <f t="shared" si="1"/>
        <v>2.8910744471744472E-2</v>
      </c>
      <c r="H15" s="34"/>
      <c r="I15" s="33"/>
      <c r="J15" s="26">
        <f>SUM(J16:J17)</f>
        <v>418766673</v>
      </c>
    </row>
    <row r="16" spans="1:10" ht="15" customHeight="1">
      <c r="A16" s="35"/>
      <c r="B16" s="36" t="s">
        <v>142</v>
      </c>
      <c r="C16" s="6" t="s">
        <v>223</v>
      </c>
      <c r="D16" s="4">
        <v>150000000</v>
      </c>
      <c r="E16" s="37">
        <v>158673683</v>
      </c>
      <c r="F16" s="4">
        <f>SUM(E16-D16)</f>
        <v>8673683</v>
      </c>
      <c r="G16" s="19">
        <f t="shared" si="1"/>
        <v>5.7824553333333334E-2</v>
      </c>
      <c r="H16" s="34"/>
      <c r="I16" s="54" t="s">
        <v>141</v>
      </c>
      <c r="J16" s="26">
        <v>158673683</v>
      </c>
    </row>
    <row r="17" spans="1:10" ht="15" customHeight="1">
      <c r="A17" s="30"/>
      <c r="B17" s="31"/>
      <c r="C17" s="38" t="s">
        <v>143</v>
      </c>
      <c r="D17" s="37">
        <v>257000000</v>
      </c>
      <c r="E17" s="4">
        <v>260092990</v>
      </c>
      <c r="F17" s="4">
        <f t="shared" si="0"/>
        <v>3092990</v>
      </c>
      <c r="G17" s="19">
        <f t="shared" si="1"/>
        <v>1.2034980544747081E-2</v>
      </c>
      <c r="H17" s="34"/>
      <c r="I17" s="33" t="s">
        <v>141</v>
      </c>
      <c r="J17" s="26">
        <v>260092990</v>
      </c>
    </row>
    <row r="18" spans="1:10" s="214" customFormat="1" ht="15" customHeight="1">
      <c r="A18" s="5" t="s">
        <v>227</v>
      </c>
      <c r="B18" s="6"/>
      <c r="C18" s="6" t="s">
        <v>39</v>
      </c>
      <c r="D18" s="53">
        <f>SUM(D19,D20)</f>
        <v>2000000</v>
      </c>
      <c r="E18" s="4">
        <f>SUM(E19,E20)</f>
        <v>2002500</v>
      </c>
      <c r="F18" s="4">
        <f>SUM(E18-D18)</f>
        <v>2500</v>
      </c>
      <c r="G18" s="19">
        <f t="shared" si="1"/>
        <v>1.25E-3</v>
      </c>
      <c r="H18" s="43"/>
      <c r="I18" s="54"/>
      <c r="J18" s="26">
        <f>SUM(J19)</f>
        <v>2000000</v>
      </c>
    </row>
    <row r="19" spans="1:10" s="214" customFormat="1" ht="15" customHeight="1">
      <c r="A19" s="27"/>
      <c r="B19" s="36" t="s">
        <v>227</v>
      </c>
      <c r="C19" s="36" t="s">
        <v>228</v>
      </c>
      <c r="D19" s="4">
        <v>2000000</v>
      </c>
      <c r="E19" s="4">
        <v>2000000</v>
      </c>
      <c r="F19" s="4">
        <f>SUM(E19-D19)</f>
        <v>0</v>
      </c>
      <c r="G19" s="19">
        <f t="shared" si="1"/>
        <v>0</v>
      </c>
      <c r="H19" s="43"/>
      <c r="I19" s="54" t="s">
        <v>228</v>
      </c>
      <c r="J19" s="26">
        <v>2000000</v>
      </c>
    </row>
    <row r="20" spans="1:10" s="214" customFormat="1" ht="15" customHeight="1">
      <c r="A20" s="27"/>
      <c r="B20" s="44"/>
      <c r="C20" s="36" t="s">
        <v>469</v>
      </c>
      <c r="D20" s="39">
        <v>0</v>
      </c>
      <c r="E20" s="4">
        <v>2500</v>
      </c>
      <c r="F20" s="4">
        <f>SUM(E20-D20)</f>
        <v>2500</v>
      </c>
      <c r="G20" s="19">
        <v>1</v>
      </c>
      <c r="H20" s="40"/>
      <c r="I20" s="41" t="s">
        <v>469</v>
      </c>
      <c r="J20" s="42">
        <v>2500</v>
      </c>
    </row>
    <row r="21" spans="1:10" ht="15" customHeight="1">
      <c r="A21" s="5" t="s">
        <v>144</v>
      </c>
      <c r="B21" s="23" t="s">
        <v>144</v>
      </c>
      <c r="C21" s="36" t="s">
        <v>117</v>
      </c>
      <c r="D21" s="39">
        <f>SUM(D22)</f>
        <v>39933714</v>
      </c>
      <c r="E21" s="4">
        <f>SUM(J21)</f>
        <v>39933714</v>
      </c>
      <c r="F21" s="4">
        <f t="shared" si="0"/>
        <v>0</v>
      </c>
      <c r="G21" s="19">
        <f t="shared" si="1"/>
        <v>0</v>
      </c>
      <c r="H21" s="40"/>
      <c r="I21" s="41"/>
      <c r="J21" s="42">
        <f>SUM(J22:J26)</f>
        <v>39933714</v>
      </c>
    </row>
    <row r="22" spans="1:10" ht="15" customHeight="1">
      <c r="A22" s="21"/>
      <c r="B22" s="23"/>
      <c r="C22" s="36" t="s">
        <v>145</v>
      </c>
      <c r="D22" s="4">
        <v>39933714</v>
      </c>
      <c r="E22" s="4">
        <f>SUM(J21)</f>
        <v>39933714</v>
      </c>
      <c r="F22" s="4">
        <f t="shared" si="0"/>
        <v>0</v>
      </c>
      <c r="G22" s="19">
        <f t="shared" si="1"/>
        <v>0</v>
      </c>
      <c r="H22" s="43"/>
      <c r="I22" s="32" t="s">
        <v>146</v>
      </c>
      <c r="J22" s="26">
        <v>1200000</v>
      </c>
    </row>
    <row r="23" spans="1:10" ht="15" customHeight="1">
      <c r="A23" s="30"/>
      <c r="B23" s="31"/>
      <c r="C23" s="44"/>
      <c r="D23" s="39"/>
      <c r="E23" s="39"/>
      <c r="F23" s="39"/>
      <c r="G23" s="45"/>
      <c r="H23" s="43"/>
      <c r="I23" s="32" t="s">
        <v>147</v>
      </c>
      <c r="J23" s="26">
        <v>105541</v>
      </c>
    </row>
    <row r="24" spans="1:10" ht="15" customHeight="1">
      <c r="A24" s="30"/>
      <c r="B24" s="31"/>
      <c r="C24" s="46"/>
      <c r="D24" s="47"/>
      <c r="E24" s="47"/>
      <c r="F24" s="47"/>
      <c r="G24" s="48"/>
      <c r="H24" s="43"/>
      <c r="I24" s="32" t="s">
        <v>148</v>
      </c>
      <c r="J24" s="26">
        <v>12779691</v>
      </c>
    </row>
    <row r="25" spans="1:10" ht="15" customHeight="1">
      <c r="A25" s="30"/>
      <c r="B25" s="31"/>
      <c r="C25" s="46"/>
      <c r="D25" s="47"/>
      <c r="E25" s="47"/>
      <c r="F25" s="47"/>
      <c r="G25" s="48"/>
      <c r="H25" s="43"/>
      <c r="I25" s="32" t="s">
        <v>149</v>
      </c>
      <c r="J25" s="26">
        <v>21862729</v>
      </c>
    </row>
    <row r="26" spans="1:10" ht="15" customHeight="1">
      <c r="A26" s="49"/>
      <c r="B26" s="50"/>
      <c r="C26" s="38"/>
      <c r="D26" s="51"/>
      <c r="E26" s="51"/>
      <c r="F26" s="51"/>
      <c r="G26" s="52"/>
      <c r="H26" s="43"/>
      <c r="I26" s="32" t="s">
        <v>150</v>
      </c>
      <c r="J26" s="26">
        <v>3985753</v>
      </c>
    </row>
    <row r="27" spans="1:10" ht="15" customHeight="1">
      <c r="A27" s="5" t="s">
        <v>151</v>
      </c>
      <c r="B27" s="6"/>
      <c r="C27" s="6" t="s">
        <v>117</v>
      </c>
      <c r="D27" s="53">
        <f>SUM(D28:D29)</f>
        <v>164141</v>
      </c>
      <c r="E27" s="4">
        <f>SUM(E28:E29)</f>
        <v>164141</v>
      </c>
      <c r="F27" s="4">
        <f t="shared" si="0"/>
        <v>0</v>
      </c>
      <c r="G27" s="19">
        <f t="shared" si="1"/>
        <v>0</v>
      </c>
      <c r="H27" s="43"/>
      <c r="I27" s="54"/>
      <c r="J27" s="26">
        <f>SUM(J28:J29)</f>
        <v>164141</v>
      </c>
    </row>
    <row r="28" spans="1:10" ht="15" customHeight="1">
      <c r="A28" s="27"/>
      <c r="B28" s="36" t="s">
        <v>151</v>
      </c>
      <c r="C28" s="36" t="s">
        <v>152</v>
      </c>
      <c r="D28" s="4">
        <v>164141</v>
      </c>
      <c r="E28" s="4">
        <v>164141</v>
      </c>
      <c r="F28" s="4">
        <f t="shared" si="0"/>
        <v>0</v>
      </c>
      <c r="G28" s="19">
        <f t="shared" si="1"/>
        <v>0</v>
      </c>
      <c r="H28" s="43"/>
      <c r="I28" s="54" t="s">
        <v>152</v>
      </c>
      <c r="J28" s="26">
        <v>164141</v>
      </c>
    </row>
    <row r="29" spans="1:10" ht="15" customHeight="1" thickBot="1">
      <c r="A29" s="55"/>
      <c r="B29" s="56"/>
      <c r="C29" s="57" t="s">
        <v>153</v>
      </c>
      <c r="D29" s="9">
        <v>0</v>
      </c>
      <c r="E29" s="9">
        <v>0</v>
      </c>
      <c r="F29" s="9">
        <f t="shared" si="0"/>
        <v>0</v>
      </c>
      <c r="G29" s="58">
        <v>0</v>
      </c>
      <c r="H29" s="59"/>
      <c r="I29" s="60" t="s">
        <v>153</v>
      </c>
      <c r="J29" s="61"/>
    </row>
    <row r="30" spans="1:10">
      <c r="A30" s="143"/>
      <c r="B30" s="143"/>
      <c r="C30" s="143"/>
      <c r="D30" s="143"/>
      <c r="E30" s="143"/>
      <c r="F30" s="143"/>
      <c r="G30" s="144"/>
      <c r="I30" s="145"/>
      <c r="J30" s="145"/>
    </row>
    <row r="31" spans="1:10">
      <c r="D31" s="143"/>
      <c r="E31" s="145"/>
    </row>
    <row r="32" spans="1:10">
      <c r="D32" s="143"/>
      <c r="E32" s="145"/>
    </row>
    <row r="33" spans="4:6">
      <c r="D33" s="143"/>
      <c r="E33" s="145"/>
    </row>
    <row r="34" spans="4:6">
      <c r="D34" s="143"/>
      <c r="F34" s="145"/>
    </row>
    <row r="35" spans="4:6">
      <c r="D35" s="143"/>
      <c r="E35" s="145"/>
    </row>
    <row r="36" spans="4:6">
      <c r="D36" s="143"/>
      <c r="F36" s="145"/>
    </row>
    <row r="37" spans="4:6">
      <c r="D37" s="143"/>
      <c r="E37" s="145"/>
    </row>
    <row r="38" spans="4:6">
      <c r="D38" s="143"/>
      <c r="F38" s="145"/>
    </row>
    <row r="39" spans="4:6">
      <c r="D39" s="212"/>
      <c r="E39" s="145"/>
    </row>
  </sheetData>
  <mergeCells count="7">
    <mergeCell ref="A1:J1"/>
    <mergeCell ref="I3:J5"/>
    <mergeCell ref="A6:C6"/>
    <mergeCell ref="A4:C4"/>
    <mergeCell ref="F4:G4"/>
    <mergeCell ref="I6:J6"/>
    <mergeCell ref="A3:G3"/>
  </mergeCells>
  <phoneticPr fontId="8" type="noConversion"/>
  <printOptions horizontalCentered="1" verticalCentered="1"/>
  <pageMargins left="0.79" right="0.85" top="0.72916666666666663" bottom="0.78125" header="0.64" footer="0.9448818897637796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2"/>
  <sheetViews>
    <sheetView showWhiteSpace="0" workbookViewId="0">
      <selection activeCell="A29" sqref="A29:G29"/>
    </sheetView>
  </sheetViews>
  <sheetFormatPr defaultRowHeight="16.5"/>
  <cols>
    <col min="1" max="1" width="6.5" style="131" customWidth="1"/>
    <col min="2" max="2" width="10.5" style="131" customWidth="1"/>
    <col min="3" max="3" width="13" style="131" customWidth="1"/>
    <col min="4" max="4" width="12.625" style="132" customWidth="1"/>
    <col min="5" max="5" width="10" style="133" hidden="1" customWidth="1"/>
    <col min="6" max="6" width="12.625" style="134" customWidth="1"/>
    <col min="7" max="7" width="12" style="134" customWidth="1"/>
    <col min="8" max="8" width="8.25" style="133" customWidth="1"/>
    <col min="9" max="9" width="18.875" style="135" customWidth="1"/>
    <col min="10" max="10" width="19.625" style="66" customWidth="1"/>
    <col min="11" max="11" width="3.625" style="105" customWidth="1"/>
    <col min="12" max="12" width="11.625" style="66" customWidth="1"/>
    <col min="13" max="13" width="10.875" bestFit="1" customWidth="1"/>
    <col min="14" max="14" width="10.875" style="463" bestFit="1" customWidth="1"/>
    <col min="15" max="15" width="10" bestFit="1" customWidth="1"/>
    <col min="16" max="16" width="9.25" bestFit="1" customWidth="1"/>
    <col min="17" max="17" width="10" bestFit="1" customWidth="1"/>
  </cols>
  <sheetData>
    <row r="1" spans="1:14" s="136" customFormat="1" ht="32.25" customHeight="1">
      <c r="A1" s="637" t="s">
        <v>483</v>
      </c>
      <c r="B1" s="662"/>
      <c r="C1" s="662"/>
      <c r="D1" s="662"/>
      <c r="E1" s="662"/>
      <c r="F1" s="662"/>
      <c r="G1" s="662"/>
      <c r="H1" s="662"/>
      <c r="I1" s="663"/>
      <c r="J1" s="664"/>
      <c r="K1" s="664"/>
      <c r="L1" s="664"/>
      <c r="N1" s="461"/>
    </row>
    <row r="2" spans="1:14" s="1" customFormat="1" ht="22.5" customHeight="1" thickBot="1">
      <c r="A2" s="102" t="s">
        <v>28</v>
      </c>
      <c r="B2" s="103"/>
      <c r="C2" s="103"/>
      <c r="D2" s="66"/>
      <c r="E2" s="103"/>
      <c r="F2" s="66"/>
      <c r="G2" s="66"/>
      <c r="H2" s="103"/>
      <c r="I2" s="104"/>
      <c r="J2" s="66"/>
      <c r="K2" s="105"/>
      <c r="L2" s="66" t="s">
        <v>26</v>
      </c>
      <c r="N2" s="462"/>
    </row>
    <row r="3" spans="1:14" ht="31.5" customHeight="1">
      <c r="A3" s="669" t="s">
        <v>27</v>
      </c>
      <c r="B3" s="670"/>
      <c r="C3" s="670"/>
      <c r="D3" s="670"/>
      <c r="E3" s="670"/>
      <c r="F3" s="670"/>
      <c r="G3" s="670"/>
      <c r="H3" s="671"/>
      <c r="I3" s="672" t="s">
        <v>25</v>
      </c>
      <c r="J3" s="673"/>
      <c r="K3" s="673"/>
      <c r="L3" s="674"/>
    </row>
    <row r="4" spans="1:14" ht="18.600000000000001" customHeight="1">
      <c r="A4" s="678" t="s">
        <v>10</v>
      </c>
      <c r="B4" s="679"/>
      <c r="C4" s="679"/>
      <c r="D4" s="75" t="s">
        <v>183</v>
      </c>
      <c r="E4" s="74" t="s">
        <v>30</v>
      </c>
      <c r="F4" s="75" t="s">
        <v>367</v>
      </c>
      <c r="G4" s="680" t="s">
        <v>31</v>
      </c>
      <c r="H4" s="681"/>
      <c r="I4" s="675"/>
      <c r="J4" s="676"/>
      <c r="K4" s="676"/>
      <c r="L4" s="677"/>
    </row>
    <row r="5" spans="1:14" ht="21.75" customHeight="1">
      <c r="A5" s="76" t="s">
        <v>0</v>
      </c>
      <c r="B5" s="77" t="s">
        <v>15</v>
      </c>
      <c r="C5" s="77" t="s">
        <v>2</v>
      </c>
      <c r="D5" s="78" t="s">
        <v>155</v>
      </c>
      <c r="E5" s="74"/>
      <c r="F5" s="78" t="s">
        <v>386</v>
      </c>
      <c r="G5" s="79" t="s">
        <v>22</v>
      </c>
      <c r="H5" s="80" t="s">
        <v>11</v>
      </c>
      <c r="I5" s="686"/>
      <c r="J5" s="687"/>
      <c r="K5" s="687"/>
      <c r="L5" s="688"/>
    </row>
    <row r="6" spans="1:14" ht="18.600000000000001" customHeight="1">
      <c r="A6" s="684" t="s">
        <v>17</v>
      </c>
      <c r="B6" s="685"/>
      <c r="C6" s="685"/>
      <c r="D6" s="106">
        <f>SUM(D7+D77+D92+D247+D251+D244)</f>
        <v>1185737855</v>
      </c>
      <c r="E6" s="106" t="e">
        <f>SUM(E7+E77+E92+E247+E251)</f>
        <v>#VALUE!</v>
      </c>
      <c r="F6" s="106">
        <f>SUM(F7+F77+F92+F247+F251+F244)</f>
        <v>1187507028</v>
      </c>
      <c r="G6" s="106">
        <f>SUM(G7+G77+G92+G247+G251)</f>
        <v>1769173</v>
      </c>
      <c r="H6" s="107">
        <f>SUM(G6/D6)</f>
        <v>1.4920439560395075E-3</v>
      </c>
      <c r="I6" s="108"/>
      <c r="J6" s="95"/>
      <c r="K6" s="10"/>
      <c r="L6" s="109"/>
    </row>
    <row r="7" spans="1:14" ht="18.600000000000001" customHeight="1">
      <c r="A7" s="667" t="s">
        <v>4</v>
      </c>
      <c r="B7" s="668"/>
      <c r="C7" s="110" t="s">
        <v>39</v>
      </c>
      <c r="D7" s="87">
        <f>SUM(D8+D43+D48)</f>
        <v>207270150</v>
      </c>
      <c r="E7" s="111"/>
      <c r="F7" s="87">
        <f>SUM(F8+F43+F48)</f>
        <v>207337450</v>
      </c>
      <c r="G7" s="87">
        <f>SUM(F7-D7)</f>
        <v>67300</v>
      </c>
      <c r="H7" s="90">
        <f>SUM(G7/D7)</f>
        <v>3.2469701980724188E-4</v>
      </c>
      <c r="I7" s="112"/>
      <c r="J7" s="91"/>
      <c r="K7" s="92"/>
      <c r="L7" s="113"/>
    </row>
    <row r="8" spans="1:14" ht="18.600000000000001" customHeight="1">
      <c r="A8" s="81"/>
      <c r="B8" s="110" t="s">
        <v>5</v>
      </c>
      <c r="C8" s="110" t="s">
        <v>40</v>
      </c>
      <c r="D8" s="87">
        <f>SUM(D9+D17+D23+D26+D27+D33+D39)</f>
        <v>182671010</v>
      </c>
      <c r="E8" s="111"/>
      <c r="F8" s="87">
        <f>SUM(F9+F17+F23+F26+F27+F33+F39)</f>
        <v>182688845</v>
      </c>
      <c r="G8" s="87">
        <f>SUM(F8-D8)</f>
        <v>17835</v>
      </c>
      <c r="H8" s="90">
        <f>SUM(G8/D8)</f>
        <v>9.763453982106958E-5</v>
      </c>
      <c r="I8" s="112"/>
      <c r="J8" s="91"/>
      <c r="K8" s="92"/>
      <c r="L8" s="93">
        <f>SUM(L9+L17+L23+L26+L27+L33+L39)</f>
        <v>182688845</v>
      </c>
    </row>
    <row r="9" spans="1:14" ht="18.600000000000001" customHeight="1">
      <c r="A9" s="82"/>
      <c r="B9" s="114"/>
      <c r="C9" s="110" t="s">
        <v>41</v>
      </c>
      <c r="D9" s="216">
        <v>138807090</v>
      </c>
      <c r="E9" s="217"/>
      <c r="F9" s="216">
        <f>SUM(L9)</f>
        <v>138807090</v>
      </c>
      <c r="G9" s="87">
        <f>SUM(F9-D9)</f>
        <v>0</v>
      </c>
      <c r="H9" s="90">
        <f>SUM(G9/D9)</f>
        <v>0</v>
      </c>
      <c r="I9" s="115"/>
      <c r="J9" s="84"/>
      <c r="K9" s="85"/>
      <c r="L9" s="86">
        <f>SUM(L10:L16)</f>
        <v>138807090</v>
      </c>
    </row>
    <row r="10" spans="1:14" ht="18.600000000000001" customHeight="1">
      <c r="A10" s="82"/>
      <c r="B10" s="114"/>
      <c r="C10" s="116"/>
      <c r="D10" s="218"/>
      <c r="E10" s="219"/>
      <c r="F10" s="220"/>
      <c r="G10" s="83"/>
      <c r="H10" s="94"/>
      <c r="I10" s="117" t="s">
        <v>42</v>
      </c>
      <c r="J10" s="118" t="s">
        <v>43</v>
      </c>
      <c r="K10" s="119" t="s">
        <v>44</v>
      </c>
      <c r="L10" s="96">
        <v>41160000</v>
      </c>
    </row>
    <row r="11" spans="1:14" ht="18.600000000000001" customHeight="1">
      <c r="A11" s="82"/>
      <c r="B11" s="114"/>
      <c r="C11" s="89"/>
      <c r="D11" s="218"/>
      <c r="E11" s="221"/>
      <c r="F11" s="220"/>
      <c r="G11" s="83"/>
      <c r="H11" s="69"/>
      <c r="I11" s="120" t="s">
        <v>45</v>
      </c>
      <c r="J11" s="72" t="s">
        <v>46</v>
      </c>
      <c r="K11" s="10" t="s">
        <v>44</v>
      </c>
      <c r="L11" s="11">
        <v>25296000</v>
      </c>
    </row>
    <row r="12" spans="1:14" ht="18.600000000000001" customHeight="1">
      <c r="A12" s="82"/>
      <c r="B12" s="114"/>
      <c r="C12" s="89"/>
      <c r="D12" s="218"/>
      <c r="E12" s="221"/>
      <c r="F12" s="220"/>
      <c r="G12" s="83"/>
      <c r="H12" s="69"/>
      <c r="I12" s="120" t="s">
        <v>47</v>
      </c>
      <c r="J12" s="72" t="s">
        <v>48</v>
      </c>
      <c r="K12" s="10" t="s">
        <v>44</v>
      </c>
      <c r="L12" s="11">
        <v>19164000</v>
      </c>
    </row>
    <row r="13" spans="1:14" ht="18.600000000000001" customHeight="1">
      <c r="A13" s="82"/>
      <c r="B13" s="114"/>
      <c r="C13" s="89"/>
      <c r="D13" s="218"/>
      <c r="E13" s="221"/>
      <c r="F13" s="220"/>
      <c r="G13" s="83"/>
      <c r="H13" s="69"/>
      <c r="I13" s="120" t="s">
        <v>51</v>
      </c>
      <c r="J13" s="72" t="s">
        <v>49</v>
      </c>
      <c r="K13" s="10" t="s">
        <v>44</v>
      </c>
      <c r="L13" s="11">
        <v>18000000</v>
      </c>
    </row>
    <row r="14" spans="1:14" ht="18.600000000000001" customHeight="1">
      <c r="A14" s="82"/>
      <c r="B14" s="114"/>
      <c r="C14" s="89"/>
      <c r="D14" s="218"/>
      <c r="E14" s="221"/>
      <c r="F14" s="220"/>
      <c r="G14" s="83"/>
      <c r="H14" s="83"/>
      <c r="I14" s="121"/>
      <c r="J14" s="72" t="s">
        <v>50</v>
      </c>
      <c r="K14" s="10" t="s">
        <v>44</v>
      </c>
      <c r="L14" s="11">
        <v>387090</v>
      </c>
    </row>
    <row r="15" spans="1:14" ht="18.600000000000001" customHeight="1">
      <c r="A15" s="82"/>
      <c r="B15" s="114"/>
      <c r="C15" s="89"/>
      <c r="D15" s="218"/>
      <c r="E15" s="221"/>
      <c r="F15" s="220"/>
      <c r="G15" s="83"/>
      <c r="H15" s="122"/>
      <c r="I15" s="121" t="s">
        <v>51</v>
      </c>
      <c r="J15" s="72" t="s">
        <v>52</v>
      </c>
      <c r="K15" s="10" t="s">
        <v>44</v>
      </c>
      <c r="L15" s="11">
        <v>1800000</v>
      </c>
    </row>
    <row r="16" spans="1:14" ht="18.600000000000001" customHeight="1">
      <c r="A16" s="82"/>
      <c r="B16" s="114"/>
      <c r="C16" s="89"/>
      <c r="D16" s="218"/>
      <c r="E16" s="221"/>
      <c r="F16" s="220"/>
      <c r="G16" s="83"/>
      <c r="H16" s="122"/>
      <c r="I16" s="123"/>
      <c r="J16" s="72" t="s">
        <v>53</v>
      </c>
      <c r="K16" s="10" t="s">
        <v>44</v>
      </c>
      <c r="L16" s="11">
        <v>33000000</v>
      </c>
    </row>
    <row r="17" spans="1:12" ht="18.600000000000001" customHeight="1">
      <c r="A17" s="82"/>
      <c r="B17" s="114"/>
      <c r="C17" s="110" t="s">
        <v>54</v>
      </c>
      <c r="D17" s="216">
        <v>9162000</v>
      </c>
      <c r="E17" s="217"/>
      <c r="F17" s="216">
        <f>SUM(L17)</f>
        <v>9162000</v>
      </c>
      <c r="G17" s="87">
        <f>SUM(F17-D17)</f>
        <v>0</v>
      </c>
      <c r="H17" s="90">
        <f>SUM(G17/D17)</f>
        <v>0</v>
      </c>
      <c r="I17" s="124"/>
      <c r="J17" s="84"/>
      <c r="K17" s="85"/>
      <c r="L17" s="86">
        <f>SUM(L18:L22)</f>
        <v>9162000</v>
      </c>
    </row>
    <row r="18" spans="1:12" ht="18.600000000000001" customHeight="1">
      <c r="A18" s="82"/>
      <c r="B18" s="114"/>
      <c r="C18" s="89"/>
      <c r="D18" s="218"/>
      <c r="E18" s="222"/>
      <c r="F18" s="220"/>
      <c r="G18" s="83"/>
      <c r="H18" s="94"/>
      <c r="I18" s="117" t="s">
        <v>42</v>
      </c>
      <c r="J18" s="118" t="s">
        <v>55</v>
      </c>
      <c r="K18" s="119" t="s">
        <v>44</v>
      </c>
      <c r="L18" s="96">
        <v>4116000</v>
      </c>
    </row>
    <row r="19" spans="1:12" ht="18.600000000000001" customHeight="1">
      <c r="A19" s="82"/>
      <c r="B19" s="114"/>
      <c r="C19" s="89"/>
      <c r="D19" s="218"/>
      <c r="E19" s="223"/>
      <c r="F19" s="220"/>
      <c r="G19" s="83"/>
      <c r="H19" s="69"/>
      <c r="I19" s="120" t="s">
        <v>56</v>
      </c>
      <c r="J19" s="72" t="s">
        <v>57</v>
      </c>
      <c r="K19" s="10" t="s">
        <v>44</v>
      </c>
      <c r="L19" s="11">
        <v>2529600</v>
      </c>
    </row>
    <row r="20" spans="1:12" ht="18.600000000000001" customHeight="1">
      <c r="A20" s="82"/>
      <c r="B20" s="114"/>
      <c r="C20" s="89"/>
      <c r="D20" s="218"/>
      <c r="E20" s="223"/>
      <c r="F20" s="220"/>
      <c r="G20" s="83"/>
      <c r="H20" s="69"/>
      <c r="I20" s="120" t="s">
        <v>47</v>
      </c>
      <c r="J20" s="72" t="s">
        <v>58</v>
      </c>
      <c r="K20" s="10" t="s">
        <v>44</v>
      </c>
      <c r="L20" s="11">
        <v>1916400</v>
      </c>
    </row>
    <row r="21" spans="1:12" ht="18.600000000000001" customHeight="1">
      <c r="A21" s="82"/>
      <c r="B21" s="114"/>
      <c r="C21" s="89"/>
      <c r="D21" s="218"/>
      <c r="E21" s="222"/>
      <c r="F21" s="220"/>
      <c r="G21" s="83"/>
      <c r="H21" s="69"/>
      <c r="I21" s="120" t="s">
        <v>51</v>
      </c>
      <c r="J21" s="72" t="s">
        <v>59</v>
      </c>
      <c r="K21" s="10" t="s">
        <v>44</v>
      </c>
      <c r="L21" s="11">
        <v>600000</v>
      </c>
    </row>
    <row r="22" spans="1:12" ht="18.600000000000001" customHeight="1">
      <c r="A22" s="82"/>
      <c r="B22" s="114"/>
      <c r="C22" s="89"/>
      <c r="D22" s="218"/>
      <c r="E22" s="222"/>
      <c r="F22" s="220"/>
      <c r="G22" s="83"/>
      <c r="H22" s="69"/>
      <c r="I22" s="120"/>
      <c r="J22" s="72"/>
      <c r="K22" s="10"/>
      <c r="L22" s="11"/>
    </row>
    <row r="23" spans="1:12" ht="18.600000000000001" customHeight="1">
      <c r="A23" s="82"/>
      <c r="B23" s="114"/>
      <c r="C23" s="110" t="s">
        <v>60</v>
      </c>
      <c r="D23" s="216">
        <v>960000</v>
      </c>
      <c r="E23" s="217"/>
      <c r="F23" s="216">
        <f>SUM(L23)</f>
        <v>960000</v>
      </c>
      <c r="G23" s="87">
        <f>SUM(F23-D23)</f>
        <v>0</v>
      </c>
      <c r="H23" s="90">
        <f>SUM(G23/D23)</f>
        <v>0</v>
      </c>
      <c r="I23" s="124"/>
      <c r="J23" s="84"/>
      <c r="K23" s="85"/>
      <c r="L23" s="86">
        <f>SUM(L24:L25)</f>
        <v>960000</v>
      </c>
    </row>
    <row r="24" spans="1:12" ht="18.600000000000001" customHeight="1">
      <c r="A24" s="82"/>
      <c r="B24" s="114"/>
      <c r="C24" s="89"/>
      <c r="D24" s="218"/>
      <c r="E24" s="222"/>
      <c r="F24" s="220"/>
      <c r="G24" s="83"/>
      <c r="H24" s="69"/>
      <c r="I24" s="120" t="s">
        <v>42</v>
      </c>
      <c r="J24" s="71" t="s">
        <v>61</v>
      </c>
      <c r="K24" s="10" t="s">
        <v>44</v>
      </c>
      <c r="L24" s="11">
        <v>960000</v>
      </c>
    </row>
    <row r="25" spans="1:12" ht="18.600000000000001" customHeight="1">
      <c r="A25" s="82"/>
      <c r="B25" s="114"/>
      <c r="C25" s="89"/>
      <c r="D25" s="218"/>
      <c r="E25" s="222"/>
      <c r="F25" s="220"/>
      <c r="G25" s="83"/>
      <c r="H25" s="69"/>
      <c r="I25" s="123"/>
      <c r="J25" s="125"/>
      <c r="K25" s="92"/>
      <c r="L25" s="93"/>
    </row>
    <row r="26" spans="1:12" ht="18.600000000000001" customHeight="1">
      <c r="A26" s="82"/>
      <c r="B26" s="114"/>
      <c r="C26" s="110" t="s">
        <v>62</v>
      </c>
      <c r="D26" s="216">
        <v>7200000</v>
      </c>
      <c r="E26" s="217"/>
      <c r="F26" s="216">
        <f>SUM(L26)</f>
        <v>7200000</v>
      </c>
      <c r="G26" s="87">
        <f>SUM(F26-D26)</f>
        <v>0</v>
      </c>
      <c r="H26" s="90">
        <f>SUM(G26/D26)</f>
        <v>0</v>
      </c>
      <c r="I26" s="126" t="s">
        <v>63</v>
      </c>
      <c r="J26" s="127" t="s">
        <v>64</v>
      </c>
      <c r="K26" s="92" t="s">
        <v>44</v>
      </c>
      <c r="L26" s="86">
        <v>7200000</v>
      </c>
    </row>
    <row r="27" spans="1:12" ht="18.600000000000001" customHeight="1" thickBot="1">
      <c r="A27" s="88"/>
      <c r="B27" s="128"/>
      <c r="C27" s="97" t="s">
        <v>65</v>
      </c>
      <c r="D27" s="224">
        <v>12871960</v>
      </c>
      <c r="E27" s="225" t="s">
        <v>18</v>
      </c>
      <c r="F27" s="467">
        <f>SUM(L27)</f>
        <v>12935295</v>
      </c>
      <c r="G27" s="98">
        <f>SUM(F27-D27)</f>
        <v>63335</v>
      </c>
      <c r="H27" s="99">
        <f>SUM(G27/D27)</f>
        <v>4.9203850850997053E-3</v>
      </c>
      <c r="I27" s="129" t="s">
        <v>66</v>
      </c>
      <c r="J27" s="130" t="s">
        <v>368</v>
      </c>
      <c r="K27" s="100" t="s">
        <v>67</v>
      </c>
      <c r="L27" s="101">
        <v>12935295</v>
      </c>
    </row>
    <row r="28" spans="1:12" ht="30.75" customHeight="1">
      <c r="A28" s="637" t="s">
        <v>483</v>
      </c>
      <c r="B28" s="662"/>
      <c r="C28" s="662"/>
      <c r="D28" s="662"/>
      <c r="E28" s="662"/>
      <c r="F28" s="662"/>
      <c r="G28" s="662"/>
      <c r="H28" s="662"/>
      <c r="I28" s="663"/>
      <c r="J28" s="664"/>
      <c r="K28" s="664"/>
      <c r="L28" s="664"/>
    </row>
    <row r="29" spans="1:12" ht="21.2" customHeight="1" thickBot="1">
      <c r="A29" s="67" t="s">
        <v>68</v>
      </c>
      <c r="B29" s="67"/>
      <c r="C29" s="68"/>
      <c r="D29" s="69"/>
      <c r="E29" s="70"/>
      <c r="F29" s="71"/>
      <c r="G29" s="71"/>
      <c r="H29" s="70"/>
      <c r="I29" s="67"/>
      <c r="J29" s="72"/>
      <c r="K29" s="73"/>
      <c r="L29" s="69" t="s">
        <v>69</v>
      </c>
    </row>
    <row r="30" spans="1:12" ht="21.2" customHeight="1">
      <c r="A30" s="669" t="s">
        <v>70</v>
      </c>
      <c r="B30" s="670"/>
      <c r="C30" s="670"/>
      <c r="D30" s="670"/>
      <c r="E30" s="670"/>
      <c r="F30" s="670"/>
      <c r="G30" s="670"/>
      <c r="H30" s="671"/>
      <c r="I30" s="672" t="s">
        <v>71</v>
      </c>
      <c r="J30" s="673"/>
      <c r="K30" s="673"/>
      <c r="L30" s="674"/>
    </row>
    <row r="31" spans="1:12" ht="21.2" customHeight="1">
      <c r="A31" s="678" t="s">
        <v>10</v>
      </c>
      <c r="B31" s="679"/>
      <c r="C31" s="679"/>
      <c r="D31" s="75" t="s">
        <v>183</v>
      </c>
      <c r="E31" s="74" t="s">
        <v>25</v>
      </c>
      <c r="F31" s="75" t="s">
        <v>367</v>
      </c>
      <c r="G31" s="680" t="s">
        <v>31</v>
      </c>
      <c r="H31" s="681"/>
      <c r="I31" s="675"/>
      <c r="J31" s="676"/>
      <c r="K31" s="676"/>
      <c r="L31" s="677"/>
    </row>
    <row r="32" spans="1:12" ht="21.2" customHeight="1">
      <c r="A32" s="76" t="s">
        <v>0</v>
      </c>
      <c r="B32" s="77" t="s">
        <v>15</v>
      </c>
      <c r="C32" s="77" t="s">
        <v>2</v>
      </c>
      <c r="D32" s="78" t="s">
        <v>155</v>
      </c>
      <c r="E32" s="74"/>
      <c r="F32" s="78" t="s">
        <v>386</v>
      </c>
      <c r="G32" s="79" t="s">
        <v>22</v>
      </c>
      <c r="H32" s="80" t="s">
        <v>11</v>
      </c>
      <c r="I32" s="675"/>
      <c r="J32" s="676"/>
      <c r="K32" s="676"/>
      <c r="L32" s="677"/>
    </row>
    <row r="33" spans="1:12" ht="21.2" customHeight="1">
      <c r="A33" s="226"/>
      <c r="B33" s="8"/>
      <c r="C33" s="227" t="s">
        <v>72</v>
      </c>
      <c r="D33" s="216">
        <v>12613460</v>
      </c>
      <c r="E33" s="217" t="s">
        <v>19</v>
      </c>
      <c r="F33" s="216">
        <f>SUM(L33)</f>
        <v>12613460</v>
      </c>
      <c r="G33" s="216">
        <f>SUM(F33-D33)</f>
        <v>0</v>
      </c>
      <c r="H33" s="228">
        <f>SUM(G33/D33)</f>
        <v>0</v>
      </c>
      <c r="I33" s="229"/>
      <c r="J33" s="230"/>
      <c r="K33" s="231"/>
      <c r="L33" s="232">
        <f>SUM(L34:L38)</f>
        <v>12613460</v>
      </c>
    </row>
    <row r="34" spans="1:12" ht="21.2" customHeight="1">
      <c r="A34" s="233"/>
      <c r="B34" s="8"/>
      <c r="C34" s="234" t="s">
        <v>73</v>
      </c>
      <c r="D34" s="235"/>
      <c r="E34" s="219"/>
      <c r="F34" s="236"/>
      <c r="G34" s="236"/>
      <c r="H34" s="236"/>
      <c r="I34" s="237" t="s">
        <v>74</v>
      </c>
      <c r="J34" s="176" t="s">
        <v>184</v>
      </c>
      <c r="K34" s="177" t="s">
        <v>32</v>
      </c>
      <c r="L34" s="178">
        <v>5606200</v>
      </c>
    </row>
    <row r="35" spans="1:12" ht="21.2" customHeight="1">
      <c r="A35" s="233"/>
      <c r="B35" s="8"/>
      <c r="C35" s="238"/>
      <c r="D35" s="235"/>
      <c r="E35" s="221"/>
      <c r="F35" s="236"/>
      <c r="G35" s="236"/>
      <c r="H35" s="236"/>
      <c r="I35" s="237" t="s">
        <v>75</v>
      </c>
      <c r="J35" s="176" t="s">
        <v>185</v>
      </c>
      <c r="K35" s="177" t="s">
        <v>32</v>
      </c>
      <c r="L35" s="178">
        <v>4124650</v>
      </c>
    </row>
    <row r="36" spans="1:12" ht="21.2" customHeight="1">
      <c r="A36" s="233"/>
      <c r="B36" s="8"/>
      <c r="C36" s="238"/>
      <c r="D36" s="235"/>
      <c r="E36" s="221"/>
      <c r="F36" s="236"/>
      <c r="G36" s="236"/>
      <c r="H36" s="236"/>
      <c r="I36" s="237" t="s">
        <v>76</v>
      </c>
      <c r="J36" s="176" t="s">
        <v>186</v>
      </c>
      <c r="K36" s="177" t="s">
        <v>32</v>
      </c>
      <c r="L36" s="178">
        <v>269900</v>
      </c>
    </row>
    <row r="37" spans="1:12" ht="21.2" customHeight="1">
      <c r="A37" s="233"/>
      <c r="B37" s="8"/>
      <c r="C37" s="238"/>
      <c r="D37" s="235"/>
      <c r="E37" s="221"/>
      <c r="F37" s="236"/>
      <c r="G37" s="236"/>
      <c r="H37" s="236"/>
      <c r="I37" s="237" t="s">
        <v>77</v>
      </c>
      <c r="J37" s="176" t="s">
        <v>187</v>
      </c>
      <c r="K37" s="177" t="s">
        <v>32</v>
      </c>
      <c r="L37" s="178">
        <v>1535180</v>
      </c>
    </row>
    <row r="38" spans="1:12" ht="21.2" customHeight="1">
      <c r="A38" s="233"/>
      <c r="B38" s="7"/>
      <c r="C38" s="239"/>
      <c r="D38" s="240"/>
      <c r="E38" s="221"/>
      <c r="F38" s="241"/>
      <c r="G38" s="241"/>
      <c r="H38" s="241"/>
      <c r="I38" s="242" t="s">
        <v>78</v>
      </c>
      <c r="J38" s="243" t="s">
        <v>188</v>
      </c>
      <c r="K38" s="244" t="s">
        <v>32</v>
      </c>
      <c r="L38" s="245">
        <v>1077530</v>
      </c>
    </row>
    <row r="39" spans="1:12" ht="21.2" customHeight="1">
      <c r="A39" s="246"/>
      <c r="B39" s="247"/>
      <c r="C39" s="248" t="s">
        <v>79</v>
      </c>
      <c r="D39" s="249">
        <v>1056500</v>
      </c>
      <c r="E39" s="250" t="s">
        <v>20</v>
      </c>
      <c r="F39" s="251">
        <f>L39</f>
        <v>1011000</v>
      </c>
      <c r="G39" s="241">
        <f>SUM(F39-D39)</f>
        <v>-45500</v>
      </c>
      <c r="H39" s="252">
        <f>SUM(G39/D39)</f>
        <v>-4.3066729768102226E-2</v>
      </c>
      <c r="I39" s="229"/>
      <c r="J39" s="253"/>
      <c r="K39" s="244"/>
      <c r="L39" s="245">
        <f>SUM(L40:L42)</f>
        <v>1011000</v>
      </c>
    </row>
    <row r="40" spans="1:12" ht="21.2" customHeight="1">
      <c r="A40" s="246"/>
      <c r="B40" s="247"/>
      <c r="C40" s="254"/>
      <c r="D40" s="255"/>
      <c r="E40" s="256"/>
      <c r="F40" s="257"/>
      <c r="G40" s="258"/>
      <c r="H40" s="259"/>
      <c r="I40" s="237" t="s">
        <v>80</v>
      </c>
      <c r="J40" s="260" t="s">
        <v>369</v>
      </c>
      <c r="K40" s="261" t="s">
        <v>32</v>
      </c>
      <c r="L40" s="178">
        <v>308500</v>
      </c>
    </row>
    <row r="41" spans="1:12" ht="21.2" customHeight="1">
      <c r="A41" s="246"/>
      <c r="B41" s="247"/>
      <c r="C41" s="262"/>
      <c r="D41" s="263"/>
      <c r="E41" s="264"/>
      <c r="F41" s="220"/>
      <c r="G41" s="236"/>
      <c r="H41" s="265"/>
      <c r="I41" s="237" t="s">
        <v>81</v>
      </c>
      <c r="J41" s="266" t="s">
        <v>82</v>
      </c>
      <c r="K41" s="261" t="s">
        <v>32</v>
      </c>
      <c r="L41" s="178">
        <v>400000</v>
      </c>
    </row>
    <row r="42" spans="1:12" ht="21.2" customHeight="1">
      <c r="A42" s="246"/>
      <c r="B42" s="267"/>
      <c r="C42" s="267"/>
      <c r="D42" s="268"/>
      <c r="E42" s="269"/>
      <c r="F42" s="270"/>
      <c r="G42" s="241"/>
      <c r="H42" s="271"/>
      <c r="I42" s="242" t="s">
        <v>83</v>
      </c>
      <c r="J42" s="272" t="s">
        <v>189</v>
      </c>
      <c r="K42" s="273" t="s">
        <v>32</v>
      </c>
      <c r="L42" s="245">
        <v>302500</v>
      </c>
    </row>
    <row r="43" spans="1:12" ht="21.2" customHeight="1">
      <c r="A43" s="274"/>
      <c r="B43" s="227" t="s">
        <v>84</v>
      </c>
      <c r="C43" s="227" t="s">
        <v>36</v>
      </c>
      <c r="D43" s="216">
        <v>3799040</v>
      </c>
      <c r="E43" s="275"/>
      <c r="F43" s="276">
        <f>SUM(L43)</f>
        <v>3799040</v>
      </c>
      <c r="G43" s="277">
        <f>SUM(F43-D43)</f>
        <v>0</v>
      </c>
      <c r="H43" s="228">
        <f>SUM(G43/D43)</f>
        <v>0</v>
      </c>
      <c r="I43" s="278"/>
      <c r="J43" s="230"/>
      <c r="K43" s="231"/>
      <c r="L43" s="232">
        <f>SUM(L44:L47)</f>
        <v>3799040</v>
      </c>
    </row>
    <row r="44" spans="1:12" ht="21.2" customHeight="1">
      <c r="A44" s="274"/>
      <c r="B44" s="279"/>
      <c r="C44" s="227" t="s">
        <v>85</v>
      </c>
      <c r="D44" s="216">
        <v>739040</v>
      </c>
      <c r="E44" s="275" t="s">
        <v>86</v>
      </c>
      <c r="F44" s="216">
        <f>L44</f>
        <v>739040</v>
      </c>
      <c r="G44" s="277">
        <f>SUM(F44-D44)</f>
        <v>0</v>
      </c>
      <c r="H44" s="228">
        <f>SUM(G44/D44)</f>
        <v>0</v>
      </c>
      <c r="I44" s="280" t="s">
        <v>87</v>
      </c>
      <c r="J44" s="230" t="s">
        <v>192</v>
      </c>
      <c r="K44" s="273" t="s">
        <v>32</v>
      </c>
      <c r="L44" s="232">
        <v>739040</v>
      </c>
    </row>
    <row r="45" spans="1:12" ht="21.2" customHeight="1">
      <c r="A45" s="274"/>
      <c r="B45" s="281"/>
      <c r="C45" s="227" t="s">
        <v>88</v>
      </c>
      <c r="D45" s="216">
        <v>3000000</v>
      </c>
      <c r="E45" s="275"/>
      <c r="F45" s="270">
        <v>3000000</v>
      </c>
      <c r="G45" s="277">
        <f>SUM(F45-D45)</f>
        <v>0</v>
      </c>
      <c r="H45" s="228">
        <f>SUM(G45/D45)</f>
        <v>0</v>
      </c>
      <c r="I45" s="282" t="s">
        <v>88</v>
      </c>
      <c r="J45" s="283" t="s">
        <v>89</v>
      </c>
      <c r="K45" s="284" t="s">
        <v>32</v>
      </c>
      <c r="L45" s="285">
        <v>1800000</v>
      </c>
    </row>
    <row r="46" spans="1:12" ht="21.2" customHeight="1">
      <c r="A46" s="274"/>
      <c r="B46" s="281"/>
      <c r="C46" s="227"/>
      <c r="D46" s="218"/>
      <c r="E46" s="264"/>
      <c r="F46" s="220"/>
      <c r="G46" s="241"/>
      <c r="H46" s="277"/>
      <c r="I46" s="242"/>
      <c r="J46" s="253" t="s">
        <v>90</v>
      </c>
      <c r="K46" s="273" t="s">
        <v>32</v>
      </c>
      <c r="L46" s="245">
        <v>1200000</v>
      </c>
    </row>
    <row r="47" spans="1:12" ht="21.2" customHeight="1">
      <c r="A47" s="274"/>
      <c r="B47" s="286"/>
      <c r="C47" s="227" t="s">
        <v>91</v>
      </c>
      <c r="D47" s="216">
        <v>60000</v>
      </c>
      <c r="E47" s="275" t="s">
        <v>92</v>
      </c>
      <c r="F47" s="276">
        <f>L47</f>
        <v>60000</v>
      </c>
      <c r="G47" s="277">
        <f>SUM(F47-D47)</f>
        <v>0</v>
      </c>
      <c r="H47" s="228">
        <f>SUM(G47/D47)</f>
        <v>0</v>
      </c>
      <c r="I47" s="229" t="s">
        <v>371</v>
      </c>
      <c r="J47" s="230" t="s">
        <v>370</v>
      </c>
      <c r="K47" s="273" t="s">
        <v>32</v>
      </c>
      <c r="L47" s="232">
        <v>60000</v>
      </c>
    </row>
    <row r="48" spans="1:12" ht="21.2" customHeight="1">
      <c r="A48" s="274"/>
      <c r="B48" s="227" t="s">
        <v>6</v>
      </c>
      <c r="C48" s="227" t="s">
        <v>242</v>
      </c>
      <c r="D48" s="218">
        <f>SUM(D49+D57+D64+D67+D74)</f>
        <v>20800100</v>
      </c>
      <c r="E48" s="264"/>
      <c r="F48" s="220">
        <f>SUM(F49+F57+F64+F67+F74)</f>
        <v>20849565</v>
      </c>
      <c r="G48" s="277">
        <f>SUM(F48-D48)</f>
        <v>49465</v>
      </c>
      <c r="H48" s="228">
        <f>SUM(G48/D48)</f>
        <v>2.3781135667616982E-3</v>
      </c>
      <c r="I48" s="278"/>
      <c r="J48" s="230"/>
      <c r="K48" s="231"/>
      <c r="L48" s="287"/>
    </row>
    <row r="49" spans="1:13" ht="21.2" customHeight="1">
      <c r="A49" s="274"/>
      <c r="B49" s="279"/>
      <c r="C49" s="227" t="s">
        <v>14</v>
      </c>
      <c r="D49" s="216">
        <v>1142148</v>
      </c>
      <c r="E49" s="275" t="s">
        <v>21</v>
      </c>
      <c r="F49" s="288">
        <f>L49</f>
        <v>1302748</v>
      </c>
      <c r="G49" s="277">
        <f>SUM(F49-D49)</f>
        <v>160600</v>
      </c>
      <c r="H49" s="228">
        <f>SUM(G49/D49)</f>
        <v>0.14061224990106361</v>
      </c>
      <c r="I49" s="289"/>
      <c r="J49" s="176"/>
      <c r="K49" s="177"/>
      <c r="L49" s="178">
        <f>SUM(L50:L51)</f>
        <v>1302748</v>
      </c>
    </row>
    <row r="50" spans="1:13" ht="21.2" customHeight="1">
      <c r="A50" s="274"/>
      <c r="B50" s="281"/>
      <c r="C50" s="234"/>
      <c r="D50" s="218"/>
      <c r="E50" s="250"/>
      <c r="F50" s="220"/>
      <c r="G50" s="236"/>
      <c r="H50" s="258"/>
      <c r="I50" s="289" t="s">
        <v>243</v>
      </c>
      <c r="J50" s="472" t="s">
        <v>470</v>
      </c>
      <c r="K50" s="284" t="s">
        <v>244</v>
      </c>
      <c r="L50" s="285">
        <v>1178348</v>
      </c>
    </row>
    <row r="51" spans="1:13" ht="21.2" customHeight="1" thickBot="1">
      <c r="A51" s="290"/>
      <c r="B51" s="291"/>
      <c r="C51" s="292"/>
      <c r="D51" s="224"/>
      <c r="E51" s="293"/>
      <c r="F51" s="294"/>
      <c r="G51" s="295"/>
      <c r="H51" s="295"/>
      <c r="I51" s="296" t="s">
        <v>245</v>
      </c>
      <c r="J51" s="297" t="s">
        <v>487</v>
      </c>
      <c r="K51" s="298" t="s">
        <v>244</v>
      </c>
      <c r="L51" s="299">
        <v>124400</v>
      </c>
    </row>
    <row r="52" spans="1:13" ht="24" customHeight="1">
      <c r="A52" s="637" t="s">
        <v>483</v>
      </c>
      <c r="B52" s="662"/>
      <c r="C52" s="662"/>
      <c r="D52" s="662"/>
      <c r="E52" s="662"/>
      <c r="F52" s="662"/>
      <c r="G52" s="662"/>
      <c r="H52" s="662"/>
      <c r="I52" s="663"/>
      <c r="J52" s="664"/>
      <c r="K52" s="664"/>
      <c r="L52" s="664"/>
    </row>
    <row r="53" spans="1:13" ht="14.25" customHeight="1" thickBot="1">
      <c r="A53" s="300" t="s">
        <v>246</v>
      </c>
      <c r="B53" s="300"/>
      <c r="C53" s="301"/>
      <c r="D53" s="220"/>
      <c r="E53" s="302"/>
      <c r="F53" s="303"/>
      <c r="G53" s="303"/>
      <c r="H53" s="302"/>
      <c r="I53" s="300"/>
      <c r="J53" s="266"/>
      <c r="K53" s="261"/>
      <c r="L53" s="220" t="s">
        <v>247</v>
      </c>
    </row>
    <row r="54" spans="1:13" ht="15" customHeight="1">
      <c r="A54" s="650" t="s">
        <v>248</v>
      </c>
      <c r="B54" s="651"/>
      <c r="C54" s="651"/>
      <c r="D54" s="651"/>
      <c r="E54" s="651"/>
      <c r="F54" s="651"/>
      <c r="G54" s="651"/>
      <c r="H54" s="652"/>
      <c r="I54" s="653" t="s">
        <v>249</v>
      </c>
      <c r="J54" s="654"/>
      <c r="K54" s="654"/>
      <c r="L54" s="655"/>
    </row>
    <row r="55" spans="1:13" ht="15" customHeight="1">
      <c r="A55" s="658" t="s">
        <v>10</v>
      </c>
      <c r="B55" s="659"/>
      <c r="C55" s="659"/>
      <c r="D55" s="75" t="s">
        <v>183</v>
      </c>
      <c r="E55" s="74" t="s">
        <v>25</v>
      </c>
      <c r="F55" s="75" t="s">
        <v>367</v>
      </c>
      <c r="G55" s="660" t="s">
        <v>251</v>
      </c>
      <c r="H55" s="661"/>
      <c r="I55" s="656"/>
      <c r="J55" s="656"/>
      <c r="K55" s="656"/>
      <c r="L55" s="657"/>
    </row>
    <row r="56" spans="1:13" ht="15" customHeight="1">
      <c r="A56" s="304" t="s">
        <v>0</v>
      </c>
      <c r="B56" s="305" t="s">
        <v>15</v>
      </c>
      <c r="C56" s="305" t="s">
        <v>2</v>
      </c>
      <c r="D56" s="78" t="s">
        <v>155</v>
      </c>
      <c r="E56" s="74"/>
      <c r="F56" s="78" t="s">
        <v>386</v>
      </c>
      <c r="G56" s="306" t="s">
        <v>22</v>
      </c>
      <c r="H56" s="307" t="s">
        <v>11</v>
      </c>
      <c r="I56" s="656"/>
      <c r="J56" s="656"/>
      <c r="K56" s="656"/>
      <c r="L56" s="657"/>
    </row>
    <row r="57" spans="1:13" ht="15" customHeight="1">
      <c r="A57" s="274"/>
      <c r="B57" s="281"/>
      <c r="C57" s="227" t="s">
        <v>252</v>
      </c>
      <c r="D57" s="216">
        <v>10179268</v>
      </c>
      <c r="E57" s="308" t="s">
        <v>253</v>
      </c>
      <c r="F57" s="216">
        <f>SUM(L57)</f>
        <v>10263897</v>
      </c>
      <c r="G57" s="277">
        <f>SUM(F57-D57)</f>
        <v>84629</v>
      </c>
      <c r="H57" s="228">
        <f>SUM(G57/D57)</f>
        <v>8.3138591104979266E-3</v>
      </c>
      <c r="I57" s="280"/>
      <c r="J57" s="230"/>
      <c r="K57" s="231"/>
      <c r="L57" s="232">
        <f>SUM(L58:L63)</f>
        <v>10263897</v>
      </c>
      <c r="M57" s="135"/>
    </row>
    <row r="58" spans="1:13" ht="15" customHeight="1">
      <c r="A58" s="274"/>
      <c r="B58" s="281"/>
      <c r="C58" s="234"/>
      <c r="D58" s="309"/>
      <c r="E58" s="308"/>
      <c r="F58" s="309"/>
      <c r="G58" s="309"/>
      <c r="H58" s="309"/>
      <c r="I58" s="237" t="s">
        <v>254</v>
      </c>
      <c r="J58" s="176" t="s">
        <v>372</v>
      </c>
      <c r="K58" s="177" t="s">
        <v>255</v>
      </c>
      <c r="L58" s="178">
        <v>2497897</v>
      </c>
      <c r="M58" s="135"/>
    </row>
    <row r="59" spans="1:13" ht="15" customHeight="1">
      <c r="A59" s="274"/>
      <c r="B59" s="281"/>
      <c r="C59" s="238"/>
      <c r="D59" s="218"/>
      <c r="E59" s="308"/>
      <c r="F59" s="218"/>
      <c r="G59" s="218"/>
      <c r="H59" s="218"/>
      <c r="I59" s="237" t="s">
        <v>256</v>
      </c>
      <c r="J59" s="176" t="s">
        <v>257</v>
      </c>
      <c r="K59" s="177" t="s">
        <v>255</v>
      </c>
      <c r="L59" s="178">
        <v>3600000</v>
      </c>
      <c r="M59" s="135"/>
    </row>
    <row r="60" spans="1:13" ht="15" customHeight="1">
      <c r="A60" s="274"/>
      <c r="B60" s="281"/>
      <c r="C60" s="238"/>
      <c r="D60" s="218"/>
      <c r="E60" s="308"/>
      <c r="F60" s="218"/>
      <c r="G60" s="218"/>
      <c r="H60" s="218"/>
      <c r="I60" s="310" t="s">
        <v>258</v>
      </c>
      <c r="J60" s="176" t="s">
        <v>488</v>
      </c>
      <c r="K60" s="177" t="s">
        <v>284</v>
      </c>
      <c r="L60" s="178">
        <v>352000</v>
      </c>
      <c r="M60" s="135"/>
    </row>
    <row r="61" spans="1:13" ht="15" customHeight="1">
      <c r="A61" s="274"/>
      <c r="B61" s="281"/>
      <c r="C61" s="238"/>
      <c r="D61" s="218"/>
      <c r="E61" s="308"/>
      <c r="F61" s="218"/>
      <c r="G61" s="218"/>
      <c r="H61" s="218"/>
      <c r="I61" s="310" t="s">
        <v>259</v>
      </c>
      <c r="J61" s="176" t="s">
        <v>260</v>
      </c>
      <c r="K61" s="177" t="s">
        <v>255</v>
      </c>
      <c r="L61" s="178">
        <v>1584000</v>
      </c>
      <c r="M61" s="135"/>
    </row>
    <row r="62" spans="1:13" ht="15" customHeight="1">
      <c r="A62" s="274"/>
      <c r="B62" s="281"/>
      <c r="C62" s="238"/>
      <c r="D62" s="218"/>
      <c r="E62" s="311"/>
      <c r="F62" s="218"/>
      <c r="G62" s="218"/>
      <c r="H62" s="218"/>
      <c r="I62" s="312" t="s">
        <v>261</v>
      </c>
      <c r="J62" s="176" t="s">
        <v>262</v>
      </c>
      <c r="K62" s="177" t="s">
        <v>255</v>
      </c>
      <c r="L62" s="178">
        <v>550000</v>
      </c>
      <c r="M62" s="135"/>
    </row>
    <row r="63" spans="1:13" ht="15" customHeight="1">
      <c r="A63" s="274"/>
      <c r="B63" s="281"/>
      <c r="C63" s="239"/>
      <c r="D63" s="249"/>
      <c r="E63" s="250"/>
      <c r="F63" s="249"/>
      <c r="G63" s="249"/>
      <c r="H63" s="249"/>
      <c r="I63" s="313" t="s">
        <v>263</v>
      </c>
      <c r="J63" s="253" t="s">
        <v>264</v>
      </c>
      <c r="K63" s="244" t="s">
        <v>284</v>
      </c>
      <c r="L63" s="245">
        <v>1680000</v>
      </c>
      <c r="M63" s="135"/>
    </row>
    <row r="64" spans="1:13" ht="15" customHeight="1">
      <c r="A64" s="274"/>
      <c r="B64" s="281"/>
      <c r="C64" s="239" t="s">
        <v>265</v>
      </c>
      <c r="D64" s="249">
        <v>1370560</v>
      </c>
      <c r="E64" s="314"/>
      <c r="F64" s="249">
        <f>SUM(L64)</f>
        <v>1341990</v>
      </c>
      <c r="G64" s="249">
        <f>SUM(F64-D64)</f>
        <v>-28570</v>
      </c>
      <c r="H64" s="252">
        <f>SUM(G64/D64)</f>
        <v>-2.0845493812748073E-2</v>
      </c>
      <c r="I64" s="229"/>
      <c r="J64" s="176"/>
      <c r="K64" s="177"/>
      <c r="L64" s="178">
        <f>SUM(L65:L66)</f>
        <v>1341990</v>
      </c>
      <c r="M64" s="135"/>
    </row>
    <row r="65" spans="1:15" ht="15" customHeight="1">
      <c r="A65" s="274"/>
      <c r="B65" s="281"/>
      <c r="C65" s="234"/>
      <c r="D65" s="309"/>
      <c r="E65" s="308"/>
      <c r="F65" s="220"/>
      <c r="G65" s="258"/>
      <c r="H65" s="258"/>
      <c r="I65" s="282" t="s">
        <v>266</v>
      </c>
      <c r="J65" s="283" t="s">
        <v>373</v>
      </c>
      <c r="K65" s="207" t="s">
        <v>255</v>
      </c>
      <c r="L65" s="285">
        <v>1259300</v>
      </c>
      <c r="M65" s="135"/>
    </row>
    <row r="66" spans="1:15" ht="15" customHeight="1">
      <c r="A66" s="274"/>
      <c r="B66" s="281"/>
      <c r="C66" s="238"/>
      <c r="D66" s="218"/>
      <c r="E66" s="308"/>
      <c r="F66" s="220"/>
      <c r="G66" s="236"/>
      <c r="H66" s="236"/>
      <c r="I66" s="237" t="s">
        <v>267</v>
      </c>
      <c r="J66" s="315" t="s">
        <v>489</v>
      </c>
      <c r="K66" s="244" t="s">
        <v>255</v>
      </c>
      <c r="L66" s="245">
        <v>82690</v>
      </c>
      <c r="M66" s="135"/>
    </row>
    <row r="67" spans="1:15" ht="15" customHeight="1">
      <c r="A67" s="274"/>
      <c r="B67" s="281"/>
      <c r="C67" s="227" t="s">
        <v>268</v>
      </c>
      <c r="D67" s="216">
        <v>6796010</v>
      </c>
      <c r="E67" s="308" t="s">
        <v>269</v>
      </c>
      <c r="F67" s="216">
        <f>SUM(L67)</f>
        <v>6673430</v>
      </c>
      <c r="G67" s="216">
        <f>SUM(F67-D67)</f>
        <v>-122580</v>
      </c>
      <c r="H67" s="228">
        <f>SUM(G67/D67)</f>
        <v>-1.8037054094976315E-2</v>
      </c>
      <c r="I67" s="229"/>
      <c r="J67" s="176"/>
      <c r="K67" s="244"/>
      <c r="L67" s="178">
        <f>SUM(L68:L73)</f>
        <v>6673430</v>
      </c>
      <c r="M67" s="135"/>
      <c r="O67" s="215"/>
    </row>
    <row r="68" spans="1:15" ht="15" customHeight="1">
      <c r="A68" s="274"/>
      <c r="B68" s="281"/>
      <c r="C68" s="234"/>
      <c r="D68" s="309"/>
      <c r="E68" s="308"/>
      <c r="F68" s="220"/>
      <c r="G68" s="258"/>
      <c r="H68" s="258"/>
      <c r="I68" s="282" t="s">
        <v>270</v>
      </c>
      <c r="J68" s="316" t="s">
        <v>491</v>
      </c>
      <c r="K68" s="177" t="s">
        <v>255</v>
      </c>
      <c r="L68" s="285">
        <v>2088620</v>
      </c>
      <c r="M68" s="135"/>
    </row>
    <row r="69" spans="1:15" ht="15" customHeight="1">
      <c r="A69" s="274"/>
      <c r="B69" s="281"/>
      <c r="C69" s="238"/>
      <c r="D69" s="218"/>
      <c r="E69" s="308"/>
      <c r="F69" s="220"/>
      <c r="G69" s="236"/>
      <c r="H69" s="236"/>
      <c r="I69" s="237" t="s">
        <v>374</v>
      </c>
      <c r="J69" s="204" t="s">
        <v>490</v>
      </c>
      <c r="K69" s="177" t="s">
        <v>255</v>
      </c>
      <c r="L69" s="178">
        <v>62500</v>
      </c>
      <c r="M69" s="135"/>
    </row>
    <row r="70" spans="1:15" ht="15" customHeight="1">
      <c r="A70" s="274"/>
      <c r="B70" s="281"/>
      <c r="C70" s="238"/>
      <c r="D70" s="218"/>
      <c r="E70" s="308"/>
      <c r="F70" s="220"/>
      <c r="G70" s="236"/>
      <c r="H70" s="236"/>
      <c r="I70" s="237" t="s">
        <v>271</v>
      </c>
      <c r="J70" s="204" t="s">
        <v>272</v>
      </c>
      <c r="K70" s="177" t="s">
        <v>255</v>
      </c>
      <c r="L70" s="365">
        <v>2040000</v>
      </c>
      <c r="M70" s="135"/>
    </row>
    <row r="71" spans="1:15" ht="15" customHeight="1">
      <c r="A71" s="274"/>
      <c r="B71" s="281"/>
      <c r="C71" s="238"/>
      <c r="D71" s="218"/>
      <c r="E71" s="308"/>
      <c r="F71" s="220"/>
      <c r="G71" s="236"/>
      <c r="H71" s="236"/>
      <c r="I71" s="237" t="s">
        <v>273</v>
      </c>
      <c r="J71" s="204" t="s">
        <v>274</v>
      </c>
      <c r="K71" s="177" t="s">
        <v>255</v>
      </c>
      <c r="L71" s="365">
        <v>960000</v>
      </c>
      <c r="M71" s="135"/>
    </row>
    <row r="72" spans="1:15" ht="15" customHeight="1">
      <c r="A72" s="274"/>
      <c r="B72" s="281"/>
      <c r="C72" s="238"/>
      <c r="D72" s="218"/>
      <c r="E72" s="256"/>
      <c r="F72" s="220"/>
      <c r="G72" s="236"/>
      <c r="H72" s="236"/>
      <c r="I72" s="237" t="s">
        <v>275</v>
      </c>
      <c r="J72" s="204" t="s">
        <v>492</v>
      </c>
      <c r="K72" s="177" t="s">
        <v>255</v>
      </c>
      <c r="L72" s="365">
        <v>1327460</v>
      </c>
      <c r="M72" s="135"/>
    </row>
    <row r="73" spans="1:15" ht="15" customHeight="1">
      <c r="A73" s="274"/>
      <c r="B73" s="281"/>
      <c r="C73" s="239"/>
      <c r="D73" s="249"/>
      <c r="E73" s="314"/>
      <c r="F73" s="220"/>
      <c r="G73" s="241"/>
      <c r="H73" s="241"/>
      <c r="I73" s="242" t="s">
        <v>276</v>
      </c>
      <c r="J73" s="315" t="s">
        <v>493</v>
      </c>
      <c r="K73" s="177" t="s">
        <v>255</v>
      </c>
      <c r="L73" s="468">
        <v>194850</v>
      </c>
      <c r="M73" s="135"/>
    </row>
    <row r="74" spans="1:15" ht="15" customHeight="1">
      <c r="A74" s="274"/>
      <c r="B74" s="281"/>
      <c r="C74" s="227" t="s">
        <v>277</v>
      </c>
      <c r="D74" s="216">
        <v>1312114</v>
      </c>
      <c r="E74" s="308"/>
      <c r="F74" s="216">
        <f>SUM(L74)</f>
        <v>1267500</v>
      </c>
      <c r="G74" s="216">
        <f>SUM(F74-D74)</f>
        <v>-44614</v>
      </c>
      <c r="H74" s="228">
        <f>SUM(G74/D74)</f>
        <v>-3.4001618761784418E-2</v>
      </c>
      <c r="I74" s="229"/>
      <c r="J74" s="176"/>
      <c r="K74" s="231"/>
      <c r="L74" s="317">
        <f>SUM(L75:L76)</f>
        <v>1267500</v>
      </c>
      <c r="M74" s="135"/>
    </row>
    <row r="75" spans="1:15" ht="15" customHeight="1">
      <c r="A75" s="274"/>
      <c r="B75" s="281"/>
      <c r="C75" s="234"/>
      <c r="D75" s="309"/>
      <c r="E75" s="308"/>
      <c r="F75" s="318"/>
      <c r="G75" s="258"/>
      <c r="H75" s="258"/>
      <c r="I75" s="282" t="s">
        <v>278</v>
      </c>
      <c r="J75" s="316" t="s">
        <v>375</v>
      </c>
      <c r="K75" s="177" t="s">
        <v>255</v>
      </c>
      <c r="L75" s="285">
        <v>870000</v>
      </c>
      <c r="M75" s="135"/>
    </row>
    <row r="76" spans="1:15" ht="15" customHeight="1">
      <c r="A76" s="274"/>
      <c r="B76" s="281"/>
      <c r="C76" s="238"/>
      <c r="D76" s="249"/>
      <c r="E76" s="308"/>
      <c r="F76" s="318"/>
      <c r="G76" s="241"/>
      <c r="H76" s="241"/>
      <c r="I76" s="242" t="s">
        <v>279</v>
      </c>
      <c r="J76" s="315" t="s">
        <v>494</v>
      </c>
      <c r="K76" s="177" t="s">
        <v>255</v>
      </c>
      <c r="L76" s="245">
        <v>397500</v>
      </c>
      <c r="M76" s="135"/>
    </row>
    <row r="77" spans="1:15" ht="15" customHeight="1">
      <c r="A77" s="682" t="s">
        <v>280</v>
      </c>
      <c r="B77" s="234"/>
      <c r="C77" s="234" t="s">
        <v>281</v>
      </c>
      <c r="D77" s="309">
        <v>15485000</v>
      </c>
      <c r="E77" s="256"/>
      <c r="F77" s="309">
        <f>SUM(L77)</f>
        <v>15485000</v>
      </c>
      <c r="G77" s="258">
        <f>SUM(F77-D77)</f>
        <v>0</v>
      </c>
      <c r="H77" s="319">
        <f>SUM(G77/D77)</f>
        <v>0</v>
      </c>
      <c r="I77" s="289"/>
      <c r="J77" s="316"/>
      <c r="K77" s="207"/>
      <c r="L77" s="285">
        <f>SUM(L82+L78)</f>
        <v>15485000</v>
      </c>
    </row>
    <row r="78" spans="1:15" ht="15" customHeight="1">
      <c r="A78" s="683"/>
      <c r="B78" s="227" t="s">
        <v>282</v>
      </c>
      <c r="C78" s="320" t="s">
        <v>282</v>
      </c>
      <c r="D78" s="288">
        <v>10148000</v>
      </c>
      <c r="E78" s="321"/>
      <c r="F78" s="216">
        <f>SUM(L78)</f>
        <v>10148000</v>
      </c>
      <c r="G78" s="288">
        <f>SUM(F78-D78)</f>
        <v>0</v>
      </c>
      <c r="H78" s="228">
        <f>SUM(G78/D78)</f>
        <v>0</v>
      </c>
      <c r="I78" s="229"/>
      <c r="J78" s="230"/>
      <c r="K78" s="231"/>
      <c r="L78" s="232">
        <f>SUM(L79:L81)</f>
        <v>10148000</v>
      </c>
    </row>
    <row r="79" spans="1:15" ht="15" customHeight="1">
      <c r="A79" s="322"/>
      <c r="B79" s="238"/>
      <c r="C79" s="323"/>
      <c r="D79" s="324"/>
      <c r="E79" s="325"/>
      <c r="F79" s="309"/>
      <c r="G79" s="324"/>
      <c r="H79" s="319"/>
      <c r="I79" s="289" t="s">
        <v>283</v>
      </c>
      <c r="J79" s="283" t="s">
        <v>496</v>
      </c>
      <c r="K79" s="207" t="s">
        <v>284</v>
      </c>
      <c r="L79" s="285">
        <v>5148000</v>
      </c>
    </row>
    <row r="80" spans="1:15" s="214" customFormat="1" ht="15" customHeight="1">
      <c r="A80" s="322"/>
      <c r="B80" s="238"/>
      <c r="C80" s="326"/>
      <c r="D80" s="220"/>
      <c r="E80" s="327"/>
      <c r="F80" s="218"/>
      <c r="G80" s="220"/>
      <c r="H80" s="328"/>
      <c r="I80" s="329" t="s">
        <v>285</v>
      </c>
      <c r="J80" s="176" t="s">
        <v>495</v>
      </c>
      <c r="K80" s="177" t="s">
        <v>284</v>
      </c>
      <c r="L80" s="178">
        <v>5000000</v>
      </c>
      <c r="N80" s="463"/>
    </row>
    <row r="81" spans="1:14" ht="15" customHeight="1">
      <c r="A81" s="322"/>
      <c r="B81" s="238"/>
      <c r="C81" s="330"/>
      <c r="D81" s="270"/>
      <c r="E81" s="331"/>
      <c r="F81" s="249"/>
      <c r="G81" s="270"/>
      <c r="H81" s="252"/>
      <c r="I81" s="332"/>
      <c r="J81" s="253"/>
      <c r="K81" s="244"/>
      <c r="L81" s="245"/>
    </row>
    <row r="82" spans="1:14" ht="15" customHeight="1">
      <c r="A82" s="333"/>
      <c r="B82" s="238"/>
      <c r="C82" s="334" t="s">
        <v>286</v>
      </c>
      <c r="D82" s="288">
        <v>5337000</v>
      </c>
      <c r="E82" s="321"/>
      <c r="F82" s="216">
        <f>SUM(L82)</f>
        <v>5337000</v>
      </c>
      <c r="G82" s="288">
        <f>SUM(F82-D82)</f>
        <v>0</v>
      </c>
      <c r="H82" s="228">
        <f>SUM(G82/D82)</f>
        <v>0</v>
      </c>
      <c r="I82" s="335"/>
      <c r="J82" s="230"/>
      <c r="K82" s="231"/>
      <c r="L82" s="232">
        <f>SUM(L83:L86)</f>
        <v>5337000</v>
      </c>
    </row>
    <row r="83" spans="1:14" ht="15" customHeight="1">
      <c r="A83" s="274"/>
      <c r="B83" s="336"/>
      <c r="C83" s="238"/>
      <c r="D83" s="337"/>
      <c r="E83" s="338"/>
      <c r="F83" s="339"/>
      <c r="G83" s="340"/>
      <c r="H83" s="338"/>
      <c r="I83" s="237" t="s">
        <v>376</v>
      </c>
      <c r="J83" s="176" t="s">
        <v>497</v>
      </c>
      <c r="K83" s="177" t="s">
        <v>255</v>
      </c>
      <c r="L83" s="178">
        <v>2475000</v>
      </c>
    </row>
    <row r="84" spans="1:14" s="214" customFormat="1" ht="15" customHeight="1">
      <c r="A84" s="274"/>
      <c r="B84" s="336"/>
      <c r="C84" s="238"/>
      <c r="D84" s="218"/>
      <c r="E84" s="327"/>
      <c r="F84" s="236"/>
      <c r="G84" s="218"/>
      <c r="H84" s="341"/>
      <c r="I84" s="237" t="s">
        <v>287</v>
      </c>
      <c r="J84" s="176" t="s">
        <v>498</v>
      </c>
      <c r="K84" s="177" t="s">
        <v>32</v>
      </c>
      <c r="L84" s="178">
        <v>1331000</v>
      </c>
      <c r="N84" s="463"/>
    </row>
    <row r="85" spans="1:14" ht="15" customHeight="1">
      <c r="A85" s="274"/>
      <c r="B85" s="336"/>
      <c r="C85" s="238"/>
      <c r="D85" s="218"/>
      <c r="E85" s="327"/>
      <c r="F85" s="236"/>
      <c r="G85" s="218"/>
      <c r="H85" s="341"/>
      <c r="I85" s="237" t="s">
        <v>499</v>
      </c>
      <c r="J85" s="176" t="s">
        <v>511</v>
      </c>
      <c r="K85" s="177" t="s">
        <v>255</v>
      </c>
      <c r="L85" s="178">
        <v>1298000</v>
      </c>
    </row>
    <row r="86" spans="1:14" ht="15" customHeight="1" thickBot="1">
      <c r="A86" s="290"/>
      <c r="B86" s="342"/>
      <c r="C86" s="292"/>
      <c r="D86" s="224"/>
      <c r="E86" s="343"/>
      <c r="F86" s="295"/>
      <c r="G86" s="224"/>
      <c r="H86" s="344"/>
      <c r="I86" s="345" t="s">
        <v>377</v>
      </c>
      <c r="J86" s="297" t="s">
        <v>512</v>
      </c>
      <c r="K86" s="346" t="s">
        <v>255</v>
      </c>
      <c r="L86" s="299">
        <v>233000</v>
      </c>
    </row>
    <row r="87" spans="1:14" ht="24" customHeight="1">
      <c r="A87" s="637" t="s">
        <v>483</v>
      </c>
      <c r="B87" s="662"/>
      <c r="C87" s="662"/>
      <c r="D87" s="662"/>
      <c r="E87" s="662"/>
      <c r="F87" s="662"/>
      <c r="G87" s="662"/>
      <c r="H87" s="662"/>
      <c r="I87" s="663"/>
      <c r="J87" s="664"/>
      <c r="K87" s="664"/>
      <c r="L87" s="664"/>
    </row>
    <row r="88" spans="1:14" ht="19.5" customHeight="1" thickBot="1">
      <c r="A88" s="300" t="s">
        <v>288</v>
      </c>
      <c r="B88" s="300"/>
      <c r="C88" s="301"/>
      <c r="D88" s="220"/>
      <c r="E88" s="302"/>
      <c r="F88" s="303"/>
      <c r="G88" s="303"/>
      <c r="H88" s="302"/>
      <c r="I88" s="300"/>
      <c r="J88" s="266"/>
      <c r="K88" s="261"/>
      <c r="L88" s="220" t="s">
        <v>289</v>
      </c>
    </row>
    <row r="89" spans="1:14" ht="18" customHeight="1">
      <c r="A89" s="650" t="s">
        <v>290</v>
      </c>
      <c r="B89" s="651"/>
      <c r="C89" s="651"/>
      <c r="D89" s="651"/>
      <c r="E89" s="651"/>
      <c r="F89" s="651"/>
      <c r="G89" s="651"/>
      <c r="H89" s="652"/>
      <c r="I89" s="653" t="s">
        <v>250</v>
      </c>
      <c r="J89" s="654"/>
      <c r="K89" s="654"/>
      <c r="L89" s="655"/>
    </row>
    <row r="90" spans="1:14" ht="13.5" customHeight="1">
      <c r="A90" s="658" t="s">
        <v>10</v>
      </c>
      <c r="B90" s="659"/>
      <c r="C90" s="659"/>
      <c r="D90" s="75" t="s">
        <v>183</v>
      </c>
      <c r="E90" s="74" t="s">
        <v>25</v>
      </c>
      <c r="F90" s="75" t="s">
        <v>367</v>
      </c>
      <c r="G90" s="660" t="s">
        <v>251</v>
      </c>
      <c r="H90" s="661"/>
      <c r="I90" s="656"/>
      <c r="J90" s="656"/>
      <c r="K90" s="656"/>
      <c r="L90" s="657"/>
    </row>
    <row r="91" spans="1:14" ht="14.25" customHeight="1">
      <c r="A91" s="304" t="s">
        <v>0</v>
      </c>
      <c r="B91" s="305" t="s">
        <v>15</v>
      </c>
      <c r="C91" s="305" t="s">
        <v>2</v>
      </c>
      <c r="D91" s="78" t="s">
        <v>155</v>
      </c>
      <c r="E91" s="74"/>
      <c r="F91" s="78" t="s">
        <v>386</v>
      </c>
      <c r="G91" s="306" t="s">
        <v>22</v>
      </c>
      <c r="H91" s="307" t="s">
        <v>11</v>
      </c>
      <c r="I91" s="656"/>
      <c r="J91" s="656"/>
      <c r="K91" s="656"/>
      <c r="L91" s="657"/>
    </row>
    <row r="92" spans="1:14" ht="15" customHeight="1">
      <c r="A92" s="347" t="s">
        <v>7</v>
      </c>
      <c r="B92" s="227"/>
      <c r="C92" s="227" t="s">
        <v>291</v>
      </c>
      <c r="D92" s="277">
        <f>SUM(D93+D165+D229)</f>
        <v>890891376</v>
      </c>
      <c r="E92" s="277" t="e">
        <f>SUM(E93+E165+E229)</f>
        <v>#VALUE!</v>
      </c>
      <c r="F92" s="277">
        <f>SUM(F93+F165+F229)</f>
        <v>899740175</v>
      </c>
      <c r="G92" s="277">
        <f>SUM(G93+G165+G229)</f>
        <v>8848799</v>
      </c>
      <c r="H92" s="228">
        <f>SUM(G92/D92)</f>
        <v>9.9325229072595722E-3</v>
      </c>
      <c r="I92" s="229"/>
      <c r="J92" s="348"/>
      <c r="K92" s="231"/>
      <c r="L92" s="287"/>
    </row>
    <row r="93" spans="1:14" ht="15" customHeight="1">
      <c r="A93" s="349"/>
      <c r="B93" s="227" t="s">
        <v>292</v>
      </c>
      <c r="C93" s="350" t="s">
        <v>242</v>
      </c>
      <c r="D93" s="277">
        <f>SUM(D94+D164)</f>
        <v>305280000</v>
      </c>
      <c r="E93" s="277" t="e">
        <f>SUM(E94+E164)</f>
        <v>#VALUE!</v>
      </c>
      <c r="F93" s="277">
        <f>SUM(F94+F164)</f>
        <v>305280000</v>
      </c>
      <c r="G93" s="277">
        <f>SUM(F93-D93)</f>
        <v>0</v>
      </c>
      <c r="H93" s="228">
        <f>SUM(G93/D93)</f>
        <v>0</v>
      </c>
      <c r="I93" s="280"/>
      <c r="J93" s="348"/>
      <c r="K93" s="231"/>
      <c r="L93" s="232"/>
    </row>
    <row r="94" spans="1:14" ht="15" customHeight="1">
      <c r="A94" s="274"/>
      <c r="B94" s="234"/>
      <c r="C94" s="350" t="s">
        <v>293</v>
      </c>
      <c r="D94" s="277">
        <v>281300000</v>
      </c>
      <c r="E94" s="308" t="s">
        <v>294</v>
      </c>
      <c r="F94" s="216">
        <f>SUM(L95+L111+L127+L140+L156)</f>
        <v>281300000</v>
      </c>
      <c r="G94" s="277">
        <f>SUM(F94-D94)</f>
        <v>0</v>
      </c>
      <c r="H94" s="228">
        <f>SUM(G94/D94)</f>
        <v>0</v>
      </c>
      <c r="I94" s="229"/>
      <c r="J94" s="230"/>
      <c r="K94" s="231"/>
      <c r="L94" s="351"/>
    </row>
    <row r="95" spans="1:14" ht="15" customHeight="1">
      <c r="A95" s="274"/>
      <c r="B95" s="238"/>
      <c r="C95" s="352"/>
      <c r="D95" s="309"/>
      <c r="E95" s="275"/>
      <c r="F95" s="318"/>
      <c r="G95" s="309"/>
      <c r="H95" s="353"/>
      <c r="I95" s="354" t="s">
        <v>295</v>
      </c>
      <c r="J95" s="355" t="s">
        <v>242</v>
      </c>
      <c r="K95" s="356"/>
      <c r="L95" s="351">
        <f>SUM(L96:L110)</f>
        <v>97000000</v>
      </c>
    </row>
    <row r="96" spans="1:14" ht="15" customHeight="1">
      <c r="A96" s="274"/>
      <c r="B96" s="238"/>
      <c r="C96" s="357"/>
      <c r="D96" s="218"/>
      <c r="E96" s="275"/>
      <c r="F96" s="318"/>
      <c r="G96" s="218"/>
      <c r="H96" s="358"/>
      <c r="I96" s="209" t="s">
        <v>5</v>
      </c>
      <c r="J96" s="176" t="s">
        <v>208</v>
      </c>
      <c r="K96" s="177" t="s">
        <v>244</v>
      </c>
      <c r="L96" s="365">
        <v>90000000</v>
      </c>
    </row>
    <row r="97" spans="1:14" ht="15" customHeight="1">
      <c r="A97" s="274"/>
      <c r="B97" s="238"/>
      <c r="C97" s="357"/>
      <c r="D97" s="218"/>
      <c r="E97" s="308"/>
      <c r="F97" s="318"/>
      <c r="G97" s="218"/>
      <c r="H97" s="358"/>
      <c r="I97" s="209" t="s">
        <v>201</v>
      </c>
      <c r="J97" s="176" t="s">
        <v>296</v>
      </c>
      <c r="K97" s="177" t="s">
        <v>244</v>
      </c>
      <c r="L97" s="365">
        <v>960000</v>
      </c>
    </row>
    <row r="98" spans="1:14" ht="15" customHeight="1">
      <c r="A98" s="274"/>
      <c r="B98" s="238"/>
      <c r="C98" s="357"/>
      <c r="D98" s="218"/>
      <c r="E98" s="308"/>
      <c r="F98" s="318"/>
      <c r="G98" s="218"/>
      <c r="H98" s="358"/>
      <c r="I98" s="209" t="s">
        <v>201</v>
      </c>
      <c r="J98" s="176" t="s">
        <v>297</v>
      </c>
      <c r="K98" s="177" t="s">
        <v>244</v>
      </c>
      <c r="L98" s="365">
        <v>80000</v>
      </c>
    </row>
    <row r="99" spans="1:14" ht="15" customHeight="1">
      <c r="A99" s="274"/>
      <c r="B99" s="238"/>
      <c r="C99" s="357"/>
      <c r="D99" s="218"/>
      <c r="E99" s="308"/>
      <c r="F99" s="318"/>
      <c r="G99" s="218"/>
      <c r="H99" s="358"/>
      <c r="I99" s="209" t="s">
        <v>392</v>
      </c>
      <c r="J99" s="176" t="s">
        <v>390</v>
      </c>
      <c r="K99" s="177" t="s">
        <v>244</v>
      </c>
      <c r="L99" s="365">
        <v>1129910</v>
      </c>
      <c r="M99" s="214"/>
    </row>
    <row r="100" spans="1:14" ht="15" customHeight="1">
      <c r="A100" s="274"/>
      <c r="B100" s="238"/>
      <c r="C100" s="359"/>
      <c r="D100" s="218"/>
      <c r="E100" s="308"/>
      <c r="F100" s="318"/>
      <c r="G100" s="218"/>
      <c r="H100" s="358"/>
      <c r="I100" s="361" t="s">
        <v>202</v>
      </c>
      <c r="J100" s="176" t="s">
        <v>471</v>
      </c>
      <c r="K100" s="177" t="s">
        <v>244</v>
      </c>
      <c r="L100" s="365">
        <v>294830</v>
      </c>
      <c r="M100" s="214"/>
    </row>
    <row r="101" spans="1:14" ht="15" customHeight="1">
      <c r="A101" s="274"/>
      <c r="B101" s="238"/>
      <c r="C101" s="360"/>
      <c r="D101" s="218"/>
      <c r="E101" s="308"/>
      <c r="F101" s="318"/>
      <c r="G101" s="218"/>
      <c r="H101" s="358"/>
      <c r="I101" s="209" t="s">
        <v>203</v>
      </c>
      <c r="J101" s="176" t="s">
        <v>393</v>
      </c>
      <c r="K101" s="177" t="s">
        <v>244</v>
      </c>
      <c r="L101" s="365">
        <v>221633</v>
      </c>
      <c r="M101" s="214"/>
    </row>
    <row r="102" spans="1:14" ht="15" customHeight="1">
      <c r="A102" s="274"/>
      <c r="B102" s="238"/>
      <c r="C102" s="360"/>
      <c r="D102" s="218"/>
      <c r="E102" s="308"/>
      <c r="F102" s="318"/>
      <c r="G102" s="218"/>
      <c r="H102" s="358"/>
      <c r="I102" s="209" t="s">
        <v>391</v>
      </c>
      <c r="J102" s="176" t="s">
        <v>394</v>
      </c>
      <c r="K102" s="177" t="s">
        <v>244</v>
      </c>
      <c r="L102" s="365">
        <v>790000</v>
      </c>
      <c r="M102" s="214"/>
    </row>
    <row r="103" spans="1:14" ht="15" customHeight="1">
      <c r="A103" s="274"/>
      <c r="B103" s="238"/>
      <c r="C103" s="357"/>
      <c r="D103" s="218"/>
      <c r="E103" s="308"/>
      <c r="F103" s="318"/>
      <c r="G103" s="218"/>
      <c r="H103" s="358"/>
      <c r="I103" s="209" t="s">
        <v>204</v>
      </c>
      <c r="J103" s="176" t="s">
        <v>395</v>
      </c>
      <c r="K103" s="177" t="s">
        <v>244</v>
      </c>
      <c r="L103" s="365">
        <v>313880</v>
      </c>
      <c r="M103" s="214"/>
    </row>
    <row r="104" spans="1:14" ht="15" customHeight="1">
      <c r="A104" s="274"/>
      <c r="B104" s="238"/>
      <c r="C104" s="357"/>
      <c r="D104" s="218"/>
      <c r="E104" s="362"/>
      <c r="F104" s="318"/>
      <c r="G104" s="218"/>
      <c r="H104" s="358"/>
      <c r="I104" s="209" t="s">
        <v>205</v>
      </c>
      <c r="J104" s="363" t="s">
        <v>396</v>
      </c>
      <c r="K104" s="364" t="s">
        <v>244</v>
      </c>
      <c r="L104" s="365">
        <v>985810</v>
      </c>
      <c r="M104" s="214"/>
    </row>
    <row r="105" spans="1:14" ht="15" customHeight="1">
      <c r="A105" s="274"/>
      <c r="B105" s="238"/>
      <c r="C105" s="360"/>
      <c r="D105" s="218"/>
      <c r="E105" s="308"/>
      <c r="F105" s="318"/>
      <c r="G105" s="218"/>
      <c r="H105" s="358"/>
      <c r="I105" s="366" t="s">
        <v>206</v>
      </c>
      <c r="J105" s="363" t="s">
        <v>397</v>
      </c>
      <c r="K105" s="364" t="s">
        <v>244</v>
      </c>
      <c r="L105" s="365">
        <v>4470</v>
      </c>
      <c r="M105" s="214"/>
    </row>
    <row r="106" spans="1:14" ht="15" customHeight="1">
      <c r="A106" s="274"/>
      <c r="B106" s="238"/>
      <c r="C106" s="360"/>
      <c r="D106" s="218"/>
      <c r="E106" s="308"/>
      <c r="F106" s="318"/>
      <c r="G106" s="218"/>
      <c r="H106" s="358"/>
      <c r="I106" s="209" t="s">
        <v>207</v>
      </c>
      <c r="J106" s="363" t="s">
        <v>209</v>
      </c>
      <c r="K106" s="364" t="s">
        <v>244</v>
      </c>
      <c r="L106" s="365">
        <v>972500</v>
      </c>
      <c r="M106" s="214"/>
    </row>
    <row r="107" spans="1:14" ht="15" customHeight="1">
      <c r="A107" s="274"/>
      <c r="B107" s="238"/>
      <c r="C107" s="360"/>
      <c r="D107" s="218"/>
      <c r="E107" s="308"/>
      <c r="F107" s="318"/>
      <c r="G107" s="236"/>
      <c r="H107" s="358"/>
      <c r="I107" s="367" t="s">
        <v>298</v>
      </c>
      <c r="J107" s="363" t="s">
        <v>504</v>
      </c>
      <c r="K107" s="364" t="s">
        <v>244</v>
      </c>
      <c r="L107" s="365">
        <v>143900</v>
      </c>
      <c r="M107" s="214"/>
    </row>
    <row r="108" spans="1:14" ht="15" customHeight="1">
      <c r="A108" s="274"/>
      <c r="B108" s="238"/>
      <c r="C108" s="360"/>
      <c r="D108" s="218"/>
      <c r="E108" s="308"/>
      <c r="F108" s="318"/>
      <c r="G108" s="236"/>
      <c r="H108" s="358"/>
      <c r="I108" s="209" t="s">
        <v>299</v>
      </c>
      <c r="J108" s="363" t="s">
        <v>502</v>
      </c>
      <c r="K108" s="364" t="s">
        <v>244</v>
      </c>
      <c r="L108" s="365">
        <v>200000</v>
      </c>
      <c r="M108" s="214"/>
    </row>
    <row r="109" spans="1:14" s="214" customFormat="1" ht="15" customHeight="1">
      <c r="A109" s="274"/>
      <c r="B109" s="238"/>
      <c r="C109" s="360"/>
      <c r="D109" s="218"/>
      <c r="E109" s="308"/>
      <c r="F109" s="318"/>
      <c r="G109" s="236"/>
      <c r="H109" s="358"/>
      <c r="I109" s="209" t="s">
        <v>400</v>
      </c>
      <c r="J109" s="363" t="s">
        <v>399</v>
      </c>
      <c r="K109" s="364" t="s">
        <v>32</v>
      </c>
      <c r="L109" s="365">
        <v>30000</v>
      </c>
      <c r="N109" s="463"/>
    </row>
    <row r="110" spans="1:14" ht="15" customHeight="1">
      <c r="A110" s="274"/>
      <c r="B110" s="238"/>
      <c r="C110" s="360"/>
      <c r="D110" s="218"/>
      <c r="E110" s="308"/>
      <c r="F110" s="318"/>
      <c r="G110" s="236"/>
      <c r="H110" s="358"/>
      <c r="I110" s="209" t="s">
        <v>398</v>
      </c>
      <c r="J110" s="363" t="s">
        <v>503</v>
      </c>
      <c r="K110" s="364" t="s">
        <v>244</v>
      </c>
      <c r="L110" s="365">
        <v>873067</v>
      </c>
      <c r="M110" s="214"/>
    </row>
    <row r="111" spans="1:14" ht="15" customHeight="1">
      <c r="A111" s="274"/>
      <c r="B111" s="238"/>
      <c r="C111" s="360"/>
      <c r="D111" s="218"/>
      <c r="E111" s="256"/>
      <c r="F111" s="318"/>
      <c r="G111" s="236"/>
      <c r="H111" s="358"/>
      <c r="I111" s="368" t="s">
        <v>300</v>
      </c>
      <c r="J111" s="355" t="s">
        <v>242</v>
      </c>
      <c r="K111" s="356"/>
      <c r="L111" s="351">
        <f>SUM(L112:L121)</f>
        <v>58200000</v>
      </c>
    </row>
    <row r="112" spans="1:14" ht="15" customHeight="1">
      <c r="A112" s="274"/>
      <c r="B112" s="238"/>
      <c r="C112" s="360"/>
      <c r="D112" s="236"/>
      <c r="E112" s="369"/>
      <c r="F112" s="370"/>
      <c r="G112" s="236"/>
      <c r="H112" s="328"/>
      <c r="I112" s="371" t="s">
        <v>301</v>
      </c>
      <c r="J112" s="283" t="s">
        <v>210</v>
      </c>
      <c r="K112" s="177" t="s">
        <v>200</v>
      </c>
      <c r="L112" s="285">
        <v>54000000</v>
      </c>
    </row>
    <row r="113" spans="1:14" ht="15" customHeight="1">
      <c r="A113" s="274"/>
      <c r="B113" s="238"/>
      <c r="C113" s="326"/>
      <c r="D113" s="218"/>
      <c r="E113" s="372"/>
      <c r="F113" s="218"/>
      <c r="G113" s="218"/>
      <c r="H113" s="328"/>
      <c r="I113" s="373" t="s">
        <v>302</v>
      </c>
      <c r="J113" s="176" t="s">
        <v>303</v>
      </c>
      <c r="K113" s="177" t="s">
        <v>200</v>
      </c>
      <c r="L113" s="178">
        <v>720000</v>
      </c>
    </row>
    <row r="114" spans="1:14" ht="15" customHeight="1">
      <c r="A114" s="274"/>
      <c r="B114" s="238"/>
      <c r="C114" s="326"/>
      <c r="D114" s="218"/>
      <c r="E114" s="372"/>
      <c r="F114" s="218"/>
      <c r="G114" s="218"/>
      <c r="H114" s="328"/>
      <c r="I114" s="373" t="s">
        <v>302</v>
      </c>
      <c r="J114" s="176" t="s">
        <v>225</v>
      </c>
      <c r="K114" s="177" t="s">
        <v>200</v>
      </c>
      <c r="L114" s="178">
        <v>60000</v>
      </c>
    </row>
    <row r="115" spans="1:14" ht="15" customHeight="1">
      <c r="A115" s="274"/>
      <c r="B115" s="238"/>
      <c r="C115" s="326"/>
      <c r="D115" s="220"/>
      <c r="E115" s="374"/>
      <c r="F115" s="370"/>
      <c r="G115" s="218"/>
      <c r="H115" s="328"/>
      <c r="I115" s="373" t="s">
        <v>304</v>
      </c>
      <c r="J115" s="204" t="s">
        <v>402</v>
      </c>
      <c r="K115" s="177" t="s">
        <v>200</v>
      </c>
      <c r="L115" s="178">
        <v>1230000</v>
      </c>
    </row>
    <row r="116" spans="1:14" ht="15" customHeight="1">
      <c r="A116" s="274"/>
      <c r="B116" s="238"/>
      <c r="C116" s="326"/>
      <c r="D116" s="236"/>
      <c r="E116" s="375"/>
      <c r="F116" s="370"/>
      <c r="G116" s="218"/>
      <c r="H116" s="328"/>
      <c r="I116" s="373" t="s">
        <v>305</v>
      </c>
      <c r="J116" s="176" t="s">
        <v>306</v>
      </c>
      <c r="K116" s="177" t="s">
        <v>200</v>
      </c>
      <c r="L116" s="178">
        <v>325194</v>
      </c>
    </row>
    <row r="117" spans="1:14" ht="15" customHeight="1">
      <c r="A117" s="274"/>
      <c r="B117" s="238"/>
      <c r="C117" s="326"/>
      <c r="D117" s="220"/>
      <c r="E117" s="372"/>
      <c r="F117" s="370"/>
      <c r="G117" s="218"/>
      <c r="H117" s="328"/>
      <c r="I117" s="373" t="s">
        <v>307</v>
      </c>
      <c r="J117" s="204" t="s">
        <v>403</v>
      </c>
      <c r="K117" s="177" t="s">
        <v>200</v>
      </c>
      <c r="L117" s="178">
        <v>179980</v>
      </c>
    </row>
    <row r="118" spans="1:14" ht="15" customHeight="1">
      <c r="A118" s="274"/>
      <c r="B118" s="238"/>
      <c r="C118" s="326"/>
      <c r="D118" s="220"/>
      <c r="E118" s="302"/>
      <c r="F118" s="218"/>
      <c r="G118" s="218"/>
      <c r="H118" s="376"/>
      <c r="I118" s="373" t="s">
        <v>308</v>
      </c>
      <c r="J118" s="176" t="s">
        <v>404</v>
      </c>
      <c r="K118" s="177" t="s">
        <v>200</v>
      </c>
      <c r="L118" s="178">
        <v>587170</v>
      </c>
    </row>
    <row r="119" spans="1:14" s="214" customFormat="1" ht="15" customHeight="1">
      <c r="A119" s="274"/>
      <c r="B119" s="301"/>
      <c r="C119" s="326"/>
      <c r="D119" s="220"/>
      <c r="E119" s="302"/>
      <c r="F119" s="218"/>
      <c r="G119" s="220"/>
      <c r="H119" s="376"/>
      <c r="I119" s="367" t="s">
        <v>391</v>
      </c>
      <c r="J119" s="363" t="s">
        <v>401</v>
      </c>
      <c r="K119" s="364" t="s">
        <v>200</v>
      </c>
      <c r="L119" s="365">
        <v>500000</v>
      </c>
      <c r="N119" s="463"/>
    </row>
    <row r="120" spans="1:14" ht="15" customHeight="1">
      <c r="A120" s="274"/>
      <c r="B120" s="301"/>
      <c r="C120" s="326"/>
      <c r="D120" s="220"/>
      <c r="E120" s="302"/>
      <c r="F120" s="218"/>
      <c r="G120" s="220"/>
      <c r="H120" s="376"/>
      <c r="I120" s="367" t="s">
        <v>224</v>
      </c>
      <c r="J120" s="363" t="s">
        <v>500</v>
      </c>
      <c r="K120" s="364" t="s">
        <v>200</v>
      </c>
      <c r="L120" s="365">
        <v>300000</v>
      </c>
    </row>
    <row r="121" spans="1:14" ht="15" customHeight="1" thickBot="1">
      <c r="A121" s="290"/>
      <c r="B121" s="377"/>
      <c r="C121" s="378"/>
      <c r="D121" s="379"/>
      <c r="E121" s="380"/>
      <c r="F121" s="224"/>
      <c r="G121" s="379"/>
      <c r="H121" s="381"/>
      <c r="I121" s="382" t="s">
        <v>398</v>
      </c>
      <c r="J121" s="297" t="s">
        <v>501</v>
      </c>
      <c r="K121" s="346" t="s">
        <v>200</v>
      </c>
      <c r="L121" s="299">
        <v>297656</v>
      </c>
    </row>
    <row r="122" spans="1:14" ht="29.25" customHeight="1">
      <c r="A122" s="637" t="s">
        <v>483</v>
      </c>
      <c r="B122" s="662"/>
      <c r="C122" s="662"/>
      <c r="D122" s="662"/>
      <c r="E122" s="662"/>
      <c r="F122" s="662"/>
      <c r="G122" s="662"/>
      <c r="H122" s="662"/>
      <c r="I122" s="663"/>
      <c r="J122" s="664"/>
      <c r="K122" s="664"/>
      <c r="L122" s="664"/>
    </row>
    <row r="123" spans="1:14" ht="24" customHeight="1" thickBot="1">
      <c r="A123" s="300" t="s">
        <v>309</v>
      </c>
      <c r="B123" s="300"/>
      <c r="C123" s="301"/>
      <c r="D123" s="220"/>
      <c r="E123" s="302"/>
      <c r="F123" s="303"/>
      <c r="G123" s="303"/>
      <c r="H123" s="302"/>
      <c r="I123" s="300"/>
      <c r="J123" s="266"/>
      <c r="K123" s="261"/>
      <c r="L123" s="220" t="s">
        <v>247</v>
      </c>
    </row>
    <row r="124" spans="1:14" ht="25.5" customHeight="1">
      <c r="A124" s="650" t="s">
        <v>248</v>
      </c>
      <c r="B124" s="651"/>
      <c r="C124" s="651"/>
      <c r="D124" s="651"/>
      <c r="E124" s="651"/>
      <c r="F124" s="651"/>
      <c r="G124" s="651"/>
      <c r="H124" s="652"/>
      <c r="I124" s="653" t="s">
        <v>249</v>
      </c>
      <c r="J124" s="654"/>
      <c r="K124" s="654"/>
      <c r="L124" s="655"/>
    </row>
    <row r="125" spans="1:14" ht="21" customHeight="1">
      <c r="A125" s="658" t="s">
        <v>10</v>
      </c>
      <c r="B125" s="659"/>
      <c r="C125" s="659"/>
      <c r="D125" s="75" t="s">
        <v>183</v>
      </c>
      <c r="E125" s="74" t="s">
        <v>25</v>
      </c>
      <c r="F125" s="75" t="s">
        <v>367</v>
      </c>
      <c r="G125" s="660" t="s">
        <v>251</v>
      </c>
      <c r="H125" s="661"/>
      <c r="I125" s="656"/>
      <c r="J125" s="656"/>
      <c r="K125" s="656"/>
      <c r="L125" s="657"/>
    </row>
    <row r="126" spans="1:14" ht="23.25" customHeight="1">
      <c r="A126" s="304" t="s">
        <v>0</v>
      </c>
      <c r="B126" s="305" t="s">
        <v>15</v>
      </c>
      <c r="C126" s="305" t="s">
        <v>2</v>
      </c>
      <c r="D126" s="78" t="s">
        <v>155</v>
      </c>
      <c r="E126" s="74"/>
      <c r="F126" s="78" t="s">
        <v>386</v>
      </c>
      <c r="G126" s="306" t="s">
        <v>22</v>
      </c>
      <c r="H126" s="307" t="s">
        <v>11</v>
      </c>
      <c r="I126" s="656"/>
      <c r="J126" s="656"/>
      <c r="K126" s="656"/>
      <c r="L126" s="657"/>
    </row>
    <row r="127" spans="1:14" ht="18" customHeight="1">
      <c r="A127" s="274"/>
      <c r="B127" s="238"/>
      <c r="C127" s="352"/>
      <c r="D127" s="309"/>
      <c r="E127" s="275"/>
      <c r="F127" s="339"/>
      <c r="G127" s="309"/>
      <c r="H127" s="353"/>
      <c r="I127" s="354" t="s">
        <v>310</v>
      </c>
      <c r="J127" s="355" t="s">
        <v>311</v>
      </c>
      <c r="K127" s="356"/>
      <c r="L127" s="351">
        <f>SUM(L128:L139)</f>
        <v>77600000</v>
      </c>
    </row>
    <row r="128" spans="1:14" ht="18" customHeight="1">
      <c r="A128" s="274"/>
      <c r="B128" s="238"/>
      <c r="C128" s="357"/>
      <c r="D128" s="218"/>
      <c r="E128" s="275"/>
      <c r="F128" s="339"/>
      <c r="G128" s="218"/>
      <c r="H128" s="358"/>
      <c r="I128" s="209" t="s">
        <v>5</v>
      </c>
      <c r="J128" s="176" t="s">
        <v>211</v>
      </c>
      <c r="K128" s="177" t="s">
        <v>200</v>
      </c>
      <c r="L128" s="178">
        <v>72000000</v>
      </c>
    </row>
    <row r="129" spans="1:14" ht="18" customHeight="1">
      <c r="A129" s="274"/>
      <c r="B129" s="238"/>
      <c r="C129" s="357"/>
      <c r="D129" s="218"/>
      <c r="E129" s="308"/>
      <c r="F129" s="339"/>
      <c r="G129" s="218"/>
      <c r="H129" s="358"/>
      <c r="I129" s="209" t="s">
        <v>201</v>
      </c>
      <c r="J129" s="176" t="s">
        <v>312</v>
      </c>
      <c r="K129" s="177" t="s">
        <v>200</v>
      </c>
      <c r="L129" s="178">
        <v>960000</v>
      </c>
    </row>
    <row r="130" spans="1:14" s="213" customFormat="1" ht="18" customHeight="1">
      <c r="A130" s="274"/>
      <c r="B130" s="238"/>
      <c r="C130" s="357"/>
      <c r="D130" s="218"/>
      <c r="E130" s="308"/>
      <c r="F130" s="339"/>
      <c r="G130" s="218"/>
      <c r="H130" s="358"/>
      <c r="I130" s="209" t="s">
        <v>201</v>
      </c>
      <c r="J130" s="176" t="s">
        <v>313</v>
      </c>
      <c r="K130" s="177" t="s">
        <v>200</v>
      </c>
      <c r="L130" s="178">
        <v>80000</v>
      </c>
      <c r="N130" s="463"/>
    </row>
    <row r="131" spans="1:14" ht="18" customHeight="1">
      <c r="A131" s="274"/>
      <c r="B131" s="238"/>
      <c r="C131" s="357"/>
      <c r="D131" s="218"/>
      <c r="E131" s="308"/>
      <c r="F131" s="339"/>
      <c r="G131" s="218"/>
      <c r="H131" s="358"/>
      <c r="I131" s="209" t="s">
        <v>389</v>
      </c>
      <c r="J131" s="176" t="s">
        <v>405</v>
      </c>
      <c r="K131" s="177" t="s">
        <v>200</v>
      </c>
      <c r="L131" s="178">
        <v>954727</v>
      </c>
    </row>
    <row r="132" spans="1:14" ht="18" customHeight="1">
      <c r="A132" s="274"/>
      <c r="B132" s="238"/>
      <c r="C132" s="359"/>
      <c r="D132" s="218"/>
      <c r="E132" s="308"/>
      <c r="F132" s="339"/>
      <c r="G132" s="218"/>
      <c r="H132" s="358"/>
      <c r="I132" s="209" t="s">
        <v>202</v>
      </c>
      <c r="J132" s="176" t="s">
        <v>406</v>
      </c>
      <c r="K132" s="177" t="s">
        <v>200</v>
      </c>
      <c r="L132" s="178">
        <v>60400</v>
      </c>
    </row>
    <row r="133" spans="1:14" ht="18" customHeight="1">
      <c r="A133" s="274"/>
      <c r="B133" s="238"/>
      <c r="C133" s="360"/>
      <c r="D133" s="218"/>
      <c r="E133" s="308"/>
      <c r="F133" s="339"/>
      <c r="G133" s="218"/>
      <c r="H133" s="358"/>
      <c r="I133" s="209" t="s">
        <v>203</v>
      </c>
      <c r="J133" s="176" t="s">
        <v>472</v>
      </c>
      <c r="K133" s="177" t="s">
        <v>200</v>
      </c>
      <c r="L133" s="178">
        <v>193172</v>
      </c>
    </row>
    <row r="134" spans="1:14" ht="18" customHeight="1">
      <c r="A134" s="274"/>
      <c r="B134" s="238"/>
      <c r="C134" s="357"/>
      <c r="D134" s="218"/>
      <c r="E134" s="308"/>
      <c r="F134" s="339"/>
      <c r="G134" s="218"/>
      <c r="H134" s="358"/>
      <c r="I134" s="209" t="s">
        <v>391</v>
      </c>
      <c r="J134" s="176" t="s">
        <v>407</v>
      </c>
      <c r="K134" s="177" t="s">
        <v>200</v>
      </c>
      <c r="L134" s="178">
        <v>210000</v>
      </c>
    </row>
    <row r="135" spans="1:14" ht="18" customHeight="1">
      <c r="A135" s="274"/>
      <c r="B135" s="238"/>
      <c r="C135" s="357"/>
      <c r="D135" s="218"/>
      <c r="E135" s="362"/>
      <c r="F135" s="339"/>
      <c r="G135" s="218"/>
      <c r="H135" s="358"/>
      <c r="I135" s="209" t="s">
        <v>204</v>
      </c>
      <c r="J135" s="176" t="s">
        <v>408</v>
      </c>
      <c r="K135" s="177" t="s">
        <v>200</v>
      </c>
      <c r="L135" s="178">
        <v>239940</v>
      </c>
    </row>
    <row r="136" spans="1:14" ht="18" customHeight="1">
      <c r="A136" s="274"/>
      <c r="B136" s="238"/>
      <c r="C136" s="360"/>
      <c r="D136" s="218"/>
      <c r="E136" s="308"/>
      <c r="F136" s="339"/>
      <c r="G136" s="218"/>
      <c r="H136" s="358"/>
      <c r="I136" s="209" t="s">
        <v>205</v>
      </c>
      <c r="J136" s="176" t="s">
        <v>409</v>
      </c>
      <c r="K136" s="177" t="s">
        <v>200</v>
      </c>
      <c r="L136" s="178">
        <v>811520</v>
      </c>
    </row>
    <row r="137" spans="1:14" ht="18" customHeight="1">
      <c r="A137" s="274"/>
      <c r="B137" s="238"/>
      <c r="C137" s="360"/>
      <c r="D137" s="218"/>
      <c r="E137" s="256"/>
      <c r="F137" s="339"/>
      <c r="G137" s="236"/>
      <c r="H137" s="358"/>
      <c r="I137" s="209" t="s">
        <v>212</v>
      </c>
      <c r="J137" s="176" t="s">
        <v>410</v>
      </c>
      <c r="K137" s="177" t="s">
        <v>200</v>
      </c>
      <c r="L137" s="178">
        <v>1015000</v>
      </c>
    </row>
    <row r="138" spans="1:14" s="213" customFormat="1" ht="18" customHeight="1">
      <c r="A138" s="274"/>
      <c r="B138" s="238"/>
      <c r="C138" s="360"/>
      <c r="D138" s="218"/>
      <c r="E138" s="256"/>
      <c r="F138" s="339"/>
      <c r="G138" s="236"/>
      <c r="H138" s="358"/>
      <c r="I138" s="209" t="s">
        <v>299</v>
      </c>
      <c r="J138" s="176" t="s">
        <v>505</v>
      </c>
      <c r="K138" s="177" t="s">
        <v>200</v>
      </c>
      <c r="L138" s="178">
        <v>500000</v>
      </c>
      <c r="N138" s="463"/>
    </row>
    <row r="139" spans="1:14" ht="18" customHeight="1">
      <c r="A139" s="274"/>
      <c r="B139" s="238"/>
      <c r="C139" s="360"/>
      <c r="D139" s="218"/>
      <c r="E139" s="256"/>
      <c r="F139" s="339"/>
      <c r="G139" s="236"/>
      <c r="H139" s="358"/>
      <c r="I139" s="209" t="s">
        <v>398</v>
      </c>
      <c r="J139" s="176" t="s">
        <v>506</v>
      </c>
      <c r="K139" s="177" t="s">
        <v>200</v>
      </c>
      <c r="L139" s="178">
        <v>575241</v>
      </c>
    </row>
    <row r="140" spans="1:14" ht="18" customHeight="1">
      <c r="A140" s="274"/>
      <c r="B140" s="238"/>
      <c r="C140" s="360"/>
      <c r="D140" s="218"/>
      <c r="E140" s="256"/>
      <c r="F140" s="339"/>
      <c r="G140" s="236"/>
      <c r="H140" s="358"/>
      <c r="I140" s="368" t="s">
        <v>314</v>
      </c>
      <c r="J140" s="355" t="s">
        <v>242</v>
      </c>
      <c r="K140" s="356"/>
      <c r="L140" s="351">
        <f>SUM(L141:L149)</f>
        <v>29100000</v>
      </c>
    </row>
    <row r="141" spans="1:14" ht="18" customHeight="1">
      <c r="A141" s="274"/>
      <c r="B141" s="238"/>
      <c r="C141" s="360"/>
      <c r="D141" s="236"/>
      <c r="E141" s="369"/>
      <c r="F141" s="383"/>
      <c r="G141" s="236"/>
      <c r="H141" s="328"/>
      <c r="I141" s="371" t="s">
        <v>5</v>
      </c>
      <c r="J141" s="283" t="s">
        <v>213</v>
      </c>
      <c r="K141" s="177" t="s">
        <v>200</v>
      </c>
      <c r="L141" s="285">
        <v>27000000</v>
      </c>
    </row>
    <row r="142" spans="1:14" ht="18" customHeight="1">
      <c r="A142" s="274"/>
      <c r="B142" s="238"/>
      <c r="C142" s="326"/>
      <c r="D142" s="218"/>
      <c r="E142" s="372"/>
      <c r="F142" s="384"/>
      <c r="G142" s="218"/>
      <c r="H142" s="328"/>
      <c r="I142" s="373" t="s">
        <v>201</v>
      </c>
      <c r="J142" s="176" t="s">
        <v>315</v>
      </c>
      <c r="K142" s="177" t="s">
        <v>200</v>
      </c>
      <c r="L142" s="178">
        <v>240000</v>
      </c>
    </row>
    <row r="143" spans="1:14" s="213" customFormat="1" ht="18" customHeight="1">
      <c r="A143" s="274"/>
      <c r="B143" s="238"/>
      <c r="C143" s="326"/>
      <c r="D143" s="218"/>
      <c r="E143" s="372"/>
      <c r="F143" s="384"/>
      <c r="G143" s="218"/>
      <c r="H143" s="328"/>
      <c r="I143" s="373" t="s">
        <v>201</v>
      </c>
      <c r="J143" s="176" t="s">
        <v>226</v>
      </c>
      <c r="K143" s="177" t="s">
        <v>200</v>
      </c>
      <c r="L143" s="178">
        <v>20000</v>
      </c>
      <c r="N143" s="463"/>
    </row>
    <row r="144" spans="1:14" ht="18" customHeight="1">
      <c r="A144" s="274"/>
      <c r="B144" s="238"/>
      <c r="C144" s="326"/>
      <c r="D144" s="220"/>
      <c r="E144" s="374"/>
      <c r="F144" s="383"/>
      <c r="G144" s="218"/>
      <c r="H144" s="328"/>
      <c r="I144" s="373" t="s">
        <v>214</v>
      </c>
      <c r="J144" s="204" t="s">
        <v>215</v>
      </c>
      <c r="K144" s="177" t="s">
        <v>200</v>
      </c>
      <c r="L144" s="178">
        <v>900000</v>
      </c>
    </row>
    <row r="145" spans="1:14" ht="18" customHeight="1">
      <c r="A145" s="274"/>
      <c r="B145" s="238"/>
      <c r="C145" s="326"/>
      <c r="D145" s="236"/>
      <c r="E145" s="375"/>
      <c r="F145" s="383"/>
      <c r="G145" s="218"/>
      <c r="H145" s="328"/>
      <c r="I145" s="361" t="s">
        <v>216</v>
      </c>
      <c r="J145" s="176" t="s">
        <v>217</v>
      </c>
      <c r="K145" s="177" t="s">
        <v>200</v>
      </c>
      <c r="L145" s="178">
        <v>314800</v>
      </c>
    </row>
    <row r="146" spans="1:14" ht="18" customHeight="1">
      <c r="A146" s="274"/>
      <c r="B146" s="238"/>
      <c r="C146" s="326"/>
      <c r="D146" s="220"/>
      <c r="E146" s="372"/>
      <c r="F146" s="383"/>
      <c r="G146" s="218"/>
      <c r="H146" s="328"/>
      <c r="I146" s="373" t="s">
        <v>218</v>
      </c>
      <c r="J146" s="176" t="s">
        <v>219</v>
      </c>
      <c r="K146" s="177" t="s">
        <v>200</v>
      </c>
      <c r="L146" s="178">
        <v>105612</v>
      </c>
    </row>
    <row r="147" spans="1:14" ht="18" customHeight="1">
      <c r="A147" s="274"/>
      <c r="B147" s="238"/>
      <c r="C147" s="326"/>
      <c r="D147" s="220"/>
      <c r="E147" s="302"/>
      <c r="F147" s="218"/>
      <c r="G147" s="218"/>
      <c r="H147" s="376"/>
      <c r="I147" s="373" t="s">
        <v>204</v>
      </c>
      <c r="J147" s="204" t="s">
        <v>413</v>
      </c>
      <c r="K147" s="177" t="s">
        <v>200</v>
      </c>
      <c r="L147" s="178">
        <v>75120</v>
      </c>
    </row>
    <row r="148" spans="1:14" ht="18" customHeight="1">
      <c r="A148" s="274"/>
      <c r="B148" s="301"/>
      <c r="C148" s="326"/>
      <c r="D148" s="220"/>
      <c r="E148" s="302"/>
      <c r="F148" s="218"/>
      <c r="G148" s="220"/>
      <c r="H148" s="376"/>
      <c r="I148" s="373" t="s">
        <v>205</v>
      </c>
      <c r="J148" s="176" t="s">
        <v>411</v>
      </c>
      <c r="K148" s="177" t="s">
        <v>200</v>
      </c>
      <c r="L148" s="178">
        <v>214490</v>
      </c>
    </row>
    <row r="149" spans="1:14" ht="18" customHeight="1" thickBot="1">
      <c r="A149" s="290"/>
      <c r="B149" s="377"/>
      <c r="C149" s="378"/>
      <c r="D149" s="379"/>
      <c r="E149" s="380"/>
      <c r="F149" s="224"/>
      <c r="G149" s="379"/>
      <c r="H149" s="381"/>
      <c r="I149" s="382" t="s">
        <v>412</v>
      </c>
      <c r="J149" s="297" t="s">
        <v>507</v>
      </c>
      <c r="K149" s="346" t="s">
        <v>200</v>
      </c>
      <c r="L149" s="299">
        <v>229978</v>
      </c>
    </row>
    <row r="150" spans="1:14" ht="19.7" customHeight="1">
      <c r="A150" s="300"/>
      <c r="B150" s="301"/>
      <c r="C150" s="357"/>
      <c r="D150" s="220"/>
      <c r="E150" s="302"/>
      <c r="F150" s="220"/>
      <c r="G150" s="220"/>
      <c r="H150" s="302"/>
      <c r="I150" s="327"/>
      <c r="J150" s="176"/>
      <c r="K150" s="177"/>
      <c r="L150" s="220"/>
    </row>
    <row r="151" spans="1:14" ht="31.5" customHeight="1">
      <c r="A151" s="637" t="s">
        <v>483</v>
      </c>
      <c r="B151" s="662"/>
      <c r="C151" s="662"/>
      <c r="D151" s="662"/>
      <c r="E151" s="662"/>
      <c r="F151" s="662"/>
      <c r="G151" s="662"/>
      <c r="H151" s="662"/>
      <c r="I151" s="663"/>
      <c r="J151" s="664"/>
      <c r="K151" s="664"/>
      <c r="L151" s="664"/>
    </row>
    <row r="152" spans="1:14" ht="19.7" customHeight="1" thickBot="1">
      <c r="A152" s="300" t="s">
        <v>316</v>
      </c>
      <c r="B152" s="300"/>
      <c r="C152" s="301"/>
      <c r="D152" s="220"/>
      <c r="E152" s="302"/>
      <c r="F152" s="303"/>
      <c r="G152" s="303"/>
      <c r="H152" s="302"/>
      <c r="I152" s="300"/>
      <c r="J152" s="266"/>
      <c r="K152" s="261"/>
      <c r="L152" s="220" t="s">
        <v>247</v>
      </c>
    </row>
    <row r="153" spans="1:14" ht="19.7" customHeight="1">
      <c r="A153" s="650" t="s">
        <v>248</v>
      </c>
      <c r="B153" s="651"/>
      <c r="C153" s="651"/>
      <c r="D153" s="651"/>
      <c r="E153" s="651"/>
      <c r="F153" s="651"/>
      <c r="G153" s="651"/>
      <c r="H153" s="652"/>
      <c r="I153" s="653" t="s">
        <v>249</v>
      </c>
      <c r="J153" s="654"/>
      <c r="K153" s="654"/>
      <c r="L153" s="655"/>
    </row>
    <row r="154" spans="1:14" ht="19.7" customHeight="1">
      <c r="A154" s="658" t="s">
        <v>10</v>
      </c>
      <c r="B154" s="659"/>
      <c r="C154" s="659"/>
      <c r="D154" s="75" t="s">
        <v>183</v>
      </c>
      <c r="E154" s="74" t="s">
        <v>25</v>
      </c>
      <c r="F154" s="75" t="s">
        <v>367</v>
      </c>
      <c r="G154" s="660" t="s">
        <v>251</v>
      </c>
      <c r="H154" s="661"/>
      <c r="I154" s="656"/>
      <c r="J154" s="656"/>
      <c r="K154" s="656"/>
      <c r="L154" s="657"/>
    </row>
    <row r="155" spans="1:14" ht="19.7" customHeight="1">
      <c r="A155" s="304" t="s">
        <v>0</v>
      </c>
      <c r="B155" s="305" t="s">
        <v>15</v>
      </c>
      <c r="C155" s="305" t="s">
        <v>2</v>
      </c>
      <c r="D155" s="78" t="s">
        <v>155</v>
      </c>
      <c r="E155" s="74"/>
      <c r="F155" s="78" t="s">
        <v>386</v>
      </c>
      <c r="G155" s="306" t="s">
        <v>22</v>
      </c>
      <c r="H155" s="307" t="s">
        <v>11</v>
      </c>
      <c r="I155" s="656"/>
      <c r="J155" s="656"/>
      <c r="K155" s="656"/>
      <c r="L155" s="657"/>
    </row>
    <row r="156" spans="1:14" ht="18.600000000000001" customHeight="1">
      <c r="A156" s="385"/>
      <c r="B156" s="386"/>
      <c r="C156" s="387"/>
      <c r="D156" s="388"/>
      <c r="E156" s="389"/>
      <c r="F156" s="390"/>
      <c r="G156" s="388"/>
      <c r="H156" s="391"/>
      <c r="I156" s="392" t="s">
        <v>317</v>
      </c>
      <c r="J156" s="393" t="s">
        <v>311</v>
      </c>
      <c r="K156" s="394"/>
      <c r="L156" s="395">
        <f>SUM(L157:L163)</f>
        <v>19400000</v>
      </c>
    </row>
    <row r="157" spans="1:14" ht="18.600000000000001" customHeight="1">
      <c r="A157" s="274"/>
      <c r="B157" s="238"/>
      <c r="C157" s="360"/>
      <c r="D157" s="218"/>
      <c r="E157" s="275"/>
      <c r="F157" s="318"/>
      <c r="G157" s="218"/>
      <c r="H157" s="358"/>
      <c r="I157" s="371" t="s">
        <v>5</v>
      </c>
      <c r="J157" s="176" t="s">
        <v>220</v>
      </c>
      <c r="K157" s="177" t="s">
        <v>200</v>
      </c>
      <c r="L157" s="178">
        <v>18000000</v>
      </c>
    </row>
    <row r="158" spans="1:14" ht="18.600000000000001" customHeight="1">
      <c r="A158" s="274"/>
      <c r="B158" s="238"/>
      <c r="C158" s="357"/>
      <c r="D158" s="218"/>
      <c r="E158" s="275"/>
      <c r="F158" s="318"/>
      <c r="G158" s="218"/>
      <c r="H158" s="358"/>
      <c r="I158" s="373" t="s">
        <v>201</v>
      </c>
      <c r="J158" s="176" t="s">
        <v>315</v>
      </c>
      <c r="K158" s="177" t="s">
        <v>200</v>
      </c>
      <c r="L158" s="178">
        <v>240000</v>
      </c>
    </row>
    <row r="159" spans="1:14" s="214" customFormat="1" ht="18.600000000000001" customHeight="1">
      <c r="A159" s="274"/>
      <c r="B159" s="238"/>
      <c r="C159" s="357"/>
      <c r="D159" s="218"/>
      <c r="E159" s="275"/>
      <c r="F159" s="318"/>
      <c r="G159" s="218"/>
      <c r="H159" s="358"/>
      <c r="I159" s="373" t="s">
        <v>214</v>
      </c>
      <c r="J159" s="204" t="s">
        <v>221</v>
      </c>
      <c r="K159" s="177" t="s">
        <v>200</v>
      </c>
      <c r="L159" s="178">
        <v>850000</v>
      </c>
      <c r="N159" s="463"/>
    </row>
    <row r="160" spans="1:14" ht="18.600000000000001" customHeight="1">
      <c r="A160" s="274"/>
      <c r="B160" s="238"/>
      <c r="C160" s="357"/>
      <c r="D160" s="218"/>
      <c r="E160" s="308"/>
      <c r="F160" s="318"/>
      <c r="G160" s="218"/>
      <c r="H160" s="358"/>
      <c r="I160" s="373" t="s">
        <v>205</v>
      </c>
      <c r="J160" s="204" t="s">
        <v>414</v>
      </c>
      <c r="K160" s="177" t="s">
        <v>200</v>
      </c>
      <c r="L160" s="178">
        <v>198200</v>
      </c>
    </row>
    <row r="161" spans="1:15" ht="18.600000000000001" customHeight="1">
      <c r="A161" s="274"/>
      <c r="B161" s="238"/>
      <c r="C161" s="359"/>
      <c r="D161" s="218"/>
      <c r="E161" s="308"/>
      <c r="F161" s="318"/>
      <c r="G161" s="218"/>
      <c r="H161" s="358"/>
      <c r="I161" s="361" t="s">
        <v>388</v>
      </c>
      <c r="J161" s="474" t="s">
        <v>222</v>
      </c>
      <c r="K161" s="364" t="s">
        <v>200</v>
      </c>
      <c r="L161" s="365">
        <v>29880</v>
      </c>
    </row>
    <row r="162" spans="1:15" ht="18.600000000000001" customHeight="1">
      <c r="A162" s="274"/>
      <c r="B162" s="238"/>
      <c r="C162" s="360"/>
      <c r="D162" s="218"/>
      <c r="E162" s="308"/>
      <c r="F162" s="318"/>
      <c r="G162" s="218"/>
      <c r="H162" s="358"/>
      <c r="I162" s="373" t="s">
        <v>398</v>
      </c>
      <c r="J162" s="176" t="s">
        <v>508</v>
      </c>
      <c r="K162" s="177" t="s">
        <v>200</v>
      </c>
      <c r="L162" s="178">
        <v>81920</v>
      </c>
    </row>
    <row r="163" spans="1:15" ht="18.600000000000001" customHeight="1">
      <c r="A163" s="274"/>
      <c r="B163" s="238"/>
      <c r="C163" s="360"/>
      <c r="D163" s="218"/>
      <c r="E163" s="308"/>
      <c r="F163" s="318"/>
      <c r="G163" s="218"/>
      <c r="H163" s="358"/>
      <c r="I163" s="373"/>
      <c r="J163" s="176"/>
      <c r="K163" s="244"/>
      <c r="L163" s="245"/>
    </row>
    <row r="164" spans="1:15" ht="18.600000000000001" customHeight="1">
      <c r="A164" s="274"/>
      <c r="B164" s="239"/>
      <c r="C164" s="334" t="s">
        <v>318</v>
      </c>
      <c r="D164" s="216">
        <v>23980000</v>
      </c>
      <c r="E164" s="375"/>
      <c r="F164" s="216">
        <v>23980000</v>
      </c>
      <c r="G164" s="277">
        <f>SUM(F164-D164)</f>
        <v>0</v>
      </c>
      <c r="H164" s="228">
        <f>SUM(G164/D164)</f>
        <v>0</v>
      </c>
      <c r="I164" s="396" t="s">
        <v>301</v>
      </c>
      <c r="J164" s="230" t="s">
        <v>319</v>
      </c>
      <c r="K164" s="177" t="s">
        <v>244</v>
      </c>
      <c r="L164" s="245">
        <v>23980000</v>
      </c>
    </row>
    <row r="165" spans="1:15" ht="18.600000000000001" customHeight="1">
      <c r="A165" s="274"/>
      <c r="B165" s="227" t="s">
        <v>320</v>
      </c>
      <c r="C165" s="334" t="s">
        <v>242</v>
      </c>
      <c r="D165" s="288">
        <f>SUM(D166+D199)</f>
        <v>579006526</v>
      </c>
      <c r="E165" s="375"/>
      <c r="F165" s="216">
        <f>SUM(F166+F199)</f>
        <v>587922625</v>
      </c>
      <c r="G165" s="277">
        <f>SUM(F165-D165)</f>
        <v>8916099</v>
      </c>
      <c r="H165" s="228">
        <f>SUM(G165/D165)</f>
        <v>1.5398961150914558E-2</v>
      </c>
      <c r="I165" s="396"/>
      <c r="J165" s="230"/>
      <c r="K165" s="231"/>
      <c r="L165" s="232"/>
    </row>
    <row r="166" spans="1:15" s="2" customFormat="1" ht="18.600000000000001" customHeight="1">
      <c r="A166" s="274"/>
      <c r="B166" s="238"/>
      <c r="C166" s="330" t="s">
        <v>321</v>
      </c>
      <c r="D166" s="270">
        <v>208188905</v>
      </c>
      <c r="E166" s="374"/>
      <c r="F166" s="249">
        <f>SUM(L166)</f>
        <v>215179627</v>
      </c>
      <c r="G166" s="277">
        <f>SUM(F166-D166)</f>
        <v>6990722</v>
      </c>
      <c r="H166" s="228">
        <f>SUM(G166/D166)</f>
        <v>3.3578744265934823E-2</v>
      </c>
      <c r="I166" s="397"/>
      <c r="J166" s="253"/>
      <c r="K166" s="244"/>
      <c r="L166" s="245">
        <f>SUM(L167:L198)</f>
        <v>215179627</v>
      </c>
      <c r="N166" s="464"/>
      <c r="O166" s="211"/>
    </row>
    <row r="167" spans="1:15" s="2" customFormat="1" ht="18.600000000000001" customHeight="1">
      <c r="A167" s="274"/>
      <c r="B167" s="238"/>
      <c r="C167" s="323"/>
      <c r="D167" s="324"/>
      <c r="E167" s="398"/>
      <c r="F167" s="399"/>
      <c r="G167" s="309"/>
      <c r="H167" s="319"/>
      <c r="I167" s="205" t="s">
        <v>418</v>
      </c>
      <c r="J167" s="206" t="s">
        <v>419</v>
      </c>
      <c r="K167" s="207" t="s">
        <v>244</v>
      </c>
      <c r="L167" s="470">
        <v>51119265</v>
      </c>
      <c r="N167" s="465"/>
    </row>
    <row r="168" spans="1:15" s="2" customFormat="1" ht="18.600000000000001" customHeight="1">
      <c r="A168" s="274"/>
      <c r="B168" s="238"/>
      <c r="C168" s="326"/>
      <c r="D168" s="220"/>
      <c r="E168" s="372"/>
      <c r="F168" s="370"/>
      <c r="G168" s="218"/>
      <c r="H168" s="328"/>
      <c r="I168" s="209" t="s">
        <v>322</v>
      </c>
      <c r="J168" s="208" t="s">
        <v>420</v>
      </c>
      <c r="K168" s="177" t="s">
        <v>244</v>
      </c>
      <c r="L168" s="365">
        <v>10080000</v>
      </c>
      <c r="N168" s="465">
        <v>51119265</v>
      </c>
    </row>
    <row r="169" spans="1:15" s="2" customFormat="1" ht="18.600000000000001" customHeight="1">
      <c r="A169" s="274"/>
      <c r="B169" s="238"/>
      <c r="C169" s="359"/>
      <c r="D169" s="220"/>
      <c r="E169" s="372"/>
      <c r="F169" s="370"/>
      <c r="G169" s="218"/>
      <c r="H169" s="328"/>
      <c r="I169" s="209" t="s">
        <v>323</v>
      </c>
      <c r="J169" s="400" t="s">
        <v>421</v>
      </c>
      <c r="K169" s="177" t="s">
        <v>32</v>
      </c>
      <c r="L169" s="365">
        <v>980000</v>
      </c>
      <c r="N169" s="465"/>
    </row>
    <row r="170" spans="1:15" s="2" customFormat="1" ht="18.600000000000001" customHeight="1">
      <c r="A170" s="274"/>
      <c r="B170" s="238"/>
      <c r="C170" s="359"/>
      <c r="D170" s="220"/>
      <c r="E170" s="372"/>
      <c r="F170" s="370"/>
      <c r="G170" s="218"/>
      <c r="H170" s="328"/>
      <c r="I170" s="209" t="s">
        <v>324</v>
      </c>
      <c r="J170" s="400" t="s">
        <v>417</v>
      </c>
      <c r="K170" s="177" t="s">
        <v>32</v>
      </c>
      <c r="L170" s="365">
        <v>2110000</v>
      </c>
      <c r="N170" s="465">
        <v>711600</v>
      </c>
    </row>
    <row r="171" spans="1:15" s="2" customFormat="1" ht="18.600000000000001" customHeight="1">
      <c r="A171" s="274"/>
      <c r="B171" s="238"/>
      <c r="C171" s="359"/>
      <c r="D171" s="220"/>
      <c r="E171" s="372"/>
      <c r="F171" s="370"/>
      <c r="G171" s="218"/>
      <c r="H171" s="328"/>
      <c r="I171" s="209" t="s">
        <v>325</v>
      </c>
      <c r="J171" s="400" t="s">
        <v>428</v>
      </c>
      <c r="K171" s="177" t="s">
        <v>284</v>
      </c>
      <c r="L171" s="365">
        <v>1780000</v>
      </c>
      <c r="N171" s="465"/>
    </row>
    <row r="172" spans="1:15" s="2" customFormat="1" ht="18.600000000000001" customHeight="1">
      <c r="A172" s="274"/>
      <c r="B172" s="238"/>
      <c r="C172" s="359"/>
      <c r="D172" s="220"/>
      <c r="E172" s="372"/>
      <c r="F172" s="370"/>
      <c r="G172" s="218"/>
      <c r="H172" s="328"/>
      <c r="I172" s="209" t="s">
        <v>326</v>
      </c>
      <c r="J172" s="400" t="s">
        <v>429</v>
      </c>
      <c r="K172" s="177" t="s">
        <v>32</v>
      </c>
      <c r="L172" s="365">
        <v>2610000</v>
      </c>
      <c r="N172" s="465"/>
    </row>
    <row r="173" spans="1:15" s="2" customFormat="1" ht="18.600000000000001" customHeight="1">
      <c r="A173" s="274"/>
      <c r="B173" s="238"/>
      <c r="C173" s="359"/>
      <c r="D173" s="220"/>
      <c r="E173" s="372"/>
      <c r="F173" s="370"/>
      <c r="G173" s="218"/>
      <c r="H173" s="328"/>
      <c r="I173" s="209" t="s">
        <v>422</v>
      </c>
      <c r="J173" s="400" t="s">
        <v>423</v>
      </c>
      <c r="K173" s="177" t="s">
        <v>284</v>
      </c>
      <c r="L173" s="365">
        <v>931701</v>
      </c>
      <c r="N173" s="465"/>
    </row>
    <row r="174" spans="1:15" s="2" customFormat="1" ht="18.600000000000001" customHeight="1">
      <c r="A174" s="274"/>
      <c r="B174" s="238"/>
      <c r="C174" s="359"/>
      <c r="D174" s="220"/>
      <c r="E174" s="372"/>
      <c r="F174" s="370"/>
      <c r="G174" s="218"/>
      <c r="H174" s="328"/>
      <c r="I174" s="209" t="s">
        <v>424</v>
      </c>
      <c r="J174" s="400" t="s">
        <v>425</v>
      </c>
      <c r="K174" s="177" t="s">
        <v>284</v>
      </c>
      <c r="L174" s="365">
        <v>561560</v>
      </c>
      <c r="N174" s="465"/>
    </row>
    <row r="175" spans="1:15" s="2" customFormat="1" ht="18.600000000000001" customHeight="1">
      <c r="A175" s="274"/>
      <c r="B175" s="238"/>
      <c r="C175" s="326"/>
      <c r="D175" s="220"/>
      <c r="E175" s="374"/>
      <c r="F175" s="401"/>
      <c r="G175" s="218"/>
      <c r="H175" s="328"/>
      <c r="I175" s="209" t="s">
        <v>302</v>
      </c>
      <c r="J175" s="400" t="s">
        <v>416</v>
      </c>
      <c r="K175" s="177" t="s">
        <v>244</v>
      </c>
      <c r="L175" s="365">
        <v>270000</v>
      </c>
      <c r="N175" s="465"/>
    </row>
    <row r="176" spans="1:15" s="2" customFormat="1" ht="18.600000000000001" customHeight="1" thickBot="1">
      <c r="A176" s="290"/>
      <c r="B176" s="292"/>
      <c r="C176" s="378"/>
      <c r="D176" s="379"/>
      <c r="E176" s="402"/>
      <c r="F176" s="403"/>
      <c r="G176" s="224"/>
      <c r="H176" s="404"/>
      <c r="I176" s="405" t="s">
        <v>308</v>
      </c>
      <c r="J176" s="297" t="s">
        <v>451</v>
      </c>
      <c r="K176" s="346" t="s">
        <v>244</v>
      </c>
      <c r="L176" s="469">
        <v>710200</v>
      </c>
      <c r="N176" s="465"/>
    </row>
    <row r="177" spans="1:14" s="2" customFormat="1" ht="27.75" customHeight="1">
      <c r="A177" s="665" t="s">
        <v>483</v>
      </c>
      <c r="B177" s="666"/>
      <c r="C177" s="666"/>
      <c r="D177" s="666"/>
      <c r="E177" s="666"/>
      <c r="F177" s="666"/>
      <c r="G177" s="666"/>
      <c r="H177" s="666"/>
      <c r="I177" s="666"/>
      <c r="J177" s="666"/>
      <c r="K177" s="666"/>
      <c r="L177" s="666"/>
      <c r="N177" s="465"/>
    </row>
    <row r="178" spans="1:14" s="2" customFormat="1" ht="19.7" customHeight="1" thickBot="1">
      <c r="A178" s="300" t="s">
        <v>327</v>
      </c>
      <c r="B178" s="300"/>
      <c r="C178" s="301"/>
      <c r="D178" s="220"/>
      <c r="E178" s="302"/>
      <c r="F178" s="303"/>
      <c r="G178" s="303"/>
      <c r="H178" s="302"/>
      <c r="I178" s="300"/>
      <c r="J178" s="266"/>
      <c r="K178" s="261"/>
      <c r="L178" s="220" t="s">
        <v>247</v>
      </c>
      <c r="N178" s="465"/>
    </row>
    <row r="179" spans="1:14" s="2" customFormat="1" ht="18" customHeight="1">
      <c r="A179" s="650" t="s">
        <v>248</v>
      </c>
      <c r="B179" s="651"/>
      <c r="C179" s="651"/>
      <c r="D179" s="651"/>
      <c r="E179" s="651"/>
      <c r="F179" s="651"/>
      <c r="G179" s="651"/>
      <c r="H179" s="652"/>
      <c r="I179" s="653" t="s">
        <v>249</v>
      </c>
      <c r="J179" s="654"/>
      <c r="K179" s="654"/>
      <c r="L179" s="655"/>
      <c r="N179" s="465"/>
    </row>
    <row r="180" spans="1:14" s="2" customFormat="1" ht="18" customHeight="1">
      <c r="A180" s="658" t="s">
        <v>10</v>
      </c>
      <c r="B180" s="659"/>
      <c r="C180" s="659"/>
      <c r="D180" s="75" t="s">
        <v>183</v>
      </c>
      <c r="E180" s="74" t="s">
        <v>25</v>
      </c>
      <c r="F180" s="75" t="s">
        <v>367</v>
      </c>
      <c r="G180" s="660" t="s">
        <v>251</v>
      </c>
      <c r="H180" s="661"/>
      <c r="I180" s="656"/>
      <c r="J180" s="656"/>
      <c r="K180" s="656"/>
      <c r="L180" s="657"/>
      <c r="N180" s="465"/>
    </row>
    <row r="181" spans="1:14" s="2" customFormat="1" ht="18" customHeight="1">
      <c r="A181" s="304" t="s">
        <v>0</v>
      </c>
      <c r="B181" s="305" t="s">
        <v>15</v>
      </c>
      <c r="C181" s="305" t="s">
        <v>2</v>
      </c>
      <c r="D181" s="78" t="s">
        <v>155</v>
      </c>
      <c r="E181" s="74"/>
      <c r="F181" s="78" t="s">
        <v>386</v>
      </c>
      <c r="G181" s="306" t="s">
        <v>22</v>
      </c>
      <c r="H181" s="307" t="s">
        <v>11</v>
      </c>
      <c r="I181" s="656"/>
      <c r="J181" s="656"/>
      <c r="K181" s="656"/>
      <c r="L181" s="657"/>
      <c r="N181" s="465"/>
    </row>
    <row r="182" spans="1:14" s="2" customFormat="1" ht="18" customHeight="1">
      <c r="A182" s="349"/>
      <c r="B182" s="406"/>
      <c r="C182" s="326"/>
      <c r="D182" s="220"/>
      <c r="E182" s="372"/>
      <c r="F182" s="370"/>
      <c r="G182" s="218"/>
      <c r="H182" s="319"/>
      <c r="I182" s="471" t="s">
        <v>328</v>
      </c>
      <c r="J182" s="472" t="s">
        <v>450</v>
      </c>
      <c r="K182" s="473" t="s">
        <v>255</v>
      </c>
      <c r="L182" s="470">
        <v>73640</v>
      </c>
      <c r="N182" s="465"/>
    </row>
    <row r="183" spans="1:14" s="2" customFormat="1" ht="18" customHeight="1">
      <c r="A183" s="274"/>
      <c r="B183" s="406"/>
      <c r="C183" s="326"/>
      <c r="D183" s="220"/>
      <c r="E183" s="372"/>
      <c r="F183" s="370"/>
      <c r="G183" s="218"/>
      <c r="H183" s="328"/>
      <c r="I183" s="367" t="s">
        <v>329</v>
      </c>
      <c r="J183" s="363" t="s">
        <v>330</v>
      </c>
      <c r="K183" s="364" t="s">
        <v>32</v>
      </c>
      <c r="L183" s="365">
        <v>1024060</v>
      </c>
      <c r="M183" s="2">
        <v>1325750</v>
      </c>
      <c r="N183" s="465"/>
    </row>
    <row r="184" spans="1:14" s="2" customFormat="1" ht="18" customHeight="1">
      <c r="A184" s="274"/>
      <c r="B184" s="406"/>
      <c r="C184" s="326"/>
      <c r="D184" s="220"/>
      <c r="E184" s="372"/>
      <c r="F184" s="370"/>
      <c r="G184" s="218"/>
      <c r="H184" s="328"/>
      <c r="I184" s="367" t="s">
        <v>304</v>
      </c>
      <c r="J184" s="363" t="s">
        <v>474</v>
      </c>
      <c r="K184" s="364" t="s">
        <v>32</v>
      </c>
      <c r="L184" s="365">
        <v>514510</v>
      </c>
      <c r="N184" s="465"/>
    </row>
    <row r="185" spans="1:14" s="2" customFormat="1" ht="18" customHeight="1">
      <c r="A185" s="274"/>
      <c r="B185" s="406"/>
      <c r="C185" s="326"/>
      <c r="D185" s="220"/>
      <c r="E185" s="372"/>
      <c r="F185" s="370"/>
      <c r="G185" s="218"/>
      <c r="H185" s="328"/>
      <c r="I185" s="367" t="s">
        <v>307</v>
      </c>
      <c r="J185" s="363" t="s">
        <v>473</v>
      </c>
      <c r="K185" s="364" t="s">
        <v>32</v>
      </c>
      <c r="L185" s="365">
        <v>440000</v>
      </c>
      <c r="N185" s="465"/>
    </row>
    <row r="186" spans="1:14" s="2" customFormat="1" ht="18" customHeight="1">
      <c r="A186" s="274"/>
      <c r="B186" s="406"/>
      <c r="C186" s="326"/>
      <c r="D186" s="220"/>
      <c r="E186" s="372"/>
      <c r="F186" s="370"/>
      <c r="G186" s="218"/>
      <c r="H186" s="328"/>
      <c r="I186" s="367" t="s">
        <v>331</v>
      </c>
      <c r="J186" s="363" t="s">
        <v>475</v>
      </c>
      <c r="K186" s="364" t="s">
        <v>32</v>
      </c>
      <c r="L186" s="365">
        <v>71940212</v>
      </c>
      <c r="N186" s="465"/>
    </row>
    <row r="187" spans="1:14" s="2" customFormat="1" ht="18" customHeight="1">
      <c r="A187" s="274"/>
      <c r="B187" s="406"/>
      <c r="C187" s="326"/>
      <c r="D187" s="220"/>
      <c r="E187" s="372"/>
      <c r="F187" s="370"/>
      <c r="G187" s="218"/>
      <c r="H187" s="328"/>
      <c r="I187" s="367" t="s">
        <v>332</v>
      </c>
      <c r="J187" s="363" t="s">
        <v>476</v>
      </c>
      <c r="K187" s="364" t="s">
        <v>32</v>
      </c>
      <c r="L187" s="365">
        <v>5523000</v>
      </c>
      <c r="N187" s="465"/>
    </row>
    <row r="188" spans="1:14" s="2" customFormat="1" ht="18" customHeight="1">
      <c r="A188" s="274"/>
      <c r="B188" s="406"/>
      <c r="C188" s="326"/>
      <c r="D188" s="220"/>
      <c r="E188" s="372"/>
      <c r="F188" s="370"/>
      <c r="G188" s="218"/>
      <c r="H188" s="328"/>
      <c r="I188" s="367" t="s">
        <v>333</v>
      </c>
      <c r="J188" s="363" t="s">
        <v>427</v>
      </c>
      <c r="K188" s="364" t="s">
        <v>32</v>
      </c>
      <c r="L188" s="365">
        <v>11614540</v>
      </c>
      <c r="N188" s="465"/>
    </row>
    <row r="189" spans="1:14" s="2" customFormat="1" ht="18" customHeight="1">
      <c r="A189" s="274"/>
      <c r="B189" s="406"/>
      <c r="C189" s="326"/>
      <c r="D189" s="220"/>
      <c r="E189" s="372"/>
      <c r="F189" s="370"/>
      <c r="G189" s="218"/>
      <c r="H189" s="328"/>
      <c r="I189" s="367" t="s">
        <v>34</v>
      </c>
      <c r="J189" s="363" t="s">
        <v>477</v>
      </c>
      <c r="K189" s="364" t="s">
        <v>32</v>
      </c>
      <c r="L189" s="365">
        <v>6671540</v>
      </c>
      <c r="N189" s="465"/>
    </row>
    <row r="190" spans="1:14" s="2" customFormat="1" ht="18" customHeight="1">
      <c r="A190" s="274"/>
      <c r="B190" s="406"/>
      <c r="C190" s="326"/>
      <c r="D190" s="220"/>
      <c r="E190" s="372"/>
      <c r="F190" s="370"/>
      <c r="G190" s="218"/>
      <c r="H190" s="328"/>
      <c r="I190" s="367" t="s">
        <v>102</v>
      </c>
      <c r="J190" s="363" t="s">
        <v>478</v>
      </c>
      <c r="K190" s="364" t="s">
        <v>32</v>
      </c>
      <c r="L190" s="365">
        <v>8767099</v>
      </c>
      <c r="N190" s="465"/>
    </row>
    <row r="191" spans="1:14" s="2" customFormat="1" ht="18" customHeight="1">
      <c r="A191" s="274"/>
      <c r="B191" s="406"/>
      <c r="C191" s="326"/>
      <c r="D191" s="220"/>
      <c r="E191" s="372"/>
      <c r="F191" s="370"/>
      <c r="G191" s="218"/>
      <c r="H191" s="328"/>
      <c r="I191" s="367" t="s">
        <v>103</v>
      </c>
      <c r="J191" s="474" t="s">
        <v>415</v>
      </c>
      <c r="K191" s="364" t="s">
        <v>32</v>
      </c>
      <c r="L191" s="365">
        <v>2158300</v>
      </c>
      <c r="N191" s="465"/>
    </row>
    <row r="192" spans="1:14" s="2" customFormat="1" ht="18" customHeight="1">
      <c r="A192" s="274"/>
      <c r="B192" s="406"/>
      <c r="C192" s="326"/>
      <c r="D192" s="220"/>
      <c r="E192" s="372"/>
      <c r="F192" s="370"/>
      <c r="G192" s="218"/>
      <c r="H192" s="328"/>
      <c r="I192" s="367" t="s">
        <v>461</v>
      </c>
      <c r="J192" s="363" t="s">
        <v>432</v>
      </c>
      <c r="K192" s="364" t="s">
        <v>32</v>
      </c>
      <c r="L192" s="365">
        <v>13000000</v>
      </c>
      <c r="N192" s="465"/>
    </row>
    <row r="193" spans="1:15" s="2" customFormat="1" ht="18" customHeight="1">
      <c r="A193" s="274"/>
      <c r="B193" s="406"/>
      <c r="C193" s="326"/>
      <c r="D193" s="220"/>
      <c r="E193" s="372"/>
      <c r="F193" s="370"/>
      <c r="G193" s="218"/>
      <c r="H193" s="328"/>
      <c r="I193" s="367" t="s">
        <v>462</v>
      </c>
      <c r="J193" s="363" t="s">
        <v>433</v>
      </c>
      <c r="K193" s="364" t="s">
        <v>284</v>
      </c>
      <c r="L193" s="365">
        <v>14500000</v>
      </c>
      <c r="N193" s="465"/>
    </row>
    <row r="194" spans="1:15" s="2" customFormat="1" ht="18" customHeight="1">
      <c r="A194" s="274"/>
      <c r="B194" s="406"/>
      <c r="C194" s="326"/>
      <c r="D194" s="220"/>
      <c r="E194" s="372"/>
      <c r="F194" s="370"/>
      <c r="G194" s="218"/>
      <c r="H194" s="328"/>
      <c r="I194" s="367" t="s">
        <v>278</v>
      </c>
      <c r="J194" s="363" t="s">
        <v>426</v>
      </c>
      <c r="K194" s="364" t="s">
        <v>32</v>
      </c>
      <c r="L194" s="365">
        <v>1400000</v>
      </c>
      <c r="M194" s="2">
        <v>200000</v>
      </c>
      <c r="N194" s="465"/>
    </row>
    <row r="195" spans="1:15" s="2" customFormat="1" ht="18" customHeight="1">
      <c r="A195" s="274"/>
      <c r="B195" s="406"/>
      <c r="C195" s="326"/>
      <c r="D195" s="220"/>
      <c r="E195" s="372"/>
      <c r="F195" s="370"/>
      <c r="G195" s="218"/>
      <c r="H195" s="328"/>
      <c r="I195" s="361" t="s">
        <v>104</v>
      </c>
      <c r="J195" s="363" t="s">
        <v>105</v>
      </c>
      <c r="K195" s="364" t="s">
        <v>32</v>
      </c>
      <c r="L195" s="365">
        <v>6000000</v>
      </c>
      <c r="N195" s="465"/>
    </row>
    <row r="196" spans="1:15" s="2" customFormat="1" ht="18" customHeight="1">
      <c r="A196" s="274"/>
      <c r="B196" s="406"/>
      <c r="C196" s="326"/>
      <c r="D196" s="220"/>
      <c r="E196" s="372"/>
      <c r="F196" s="370"/>
      <c r="G196" s="218"/>
      <c r="H196" s="328"/>
      <c r="I196" s="361" t="s">
        <v>387</v>
      </c>
      <c r="J196" s="363" t="s">
        <v>431</v>
      </c>
      <c r="K196" s="364" t="s">
        <v>284</v>
      </c>
      <c r="L196" s="365">
        <v>10000</v>
      </c>
      <c r="N196" s="465"/>
    </row>
    <row r="197" spans="1:15" s="2" customFormat="1" ht="18" customHeight="1">
      <c r="A197" s="274"/>
      <c r="B197" s="406"/>
      <c r="C197" s="326"/>
      <c r="D197" s="220"/>
      <c r="E197" s="372"/>
      <c r="F197" s="370"/>
      <c r="G197" s="218"/>
      <c r="H197" s="328"/>
      <c r="I197" s="367" t="s">
        <v>391</v>
      </c>
      <c r="J197" s="363" t="s">
        <v>430</v>
      </c>
      <c r="K197" s="364" t="s">
        <v>284</v>
      </c>
      <c r="L197" s="365">
        <v>390000</v>
      </c>
      <c r="N197" s="465"/>
    </row>
    <row r="198" spans="1:15" s="2" customFormat="1" ht="18" customHeight="1">
      <c r="A198" s="274"/>
      <c r="B198" s="406"/>
      <c r="C198" s="326"/>
      <c r="D198" s="220"/>
      <c r="E198" s="372"/>
      <c r="F198" s="370"/>
      <c r="G198" s="218"/>
      <c r="H198" s="328"/>
      <c r="I198" s="397"/>
      <c r="J198" s="253"/>
      <c r="K198" s="244"/>
      <c r="L198" s="245"/>
      <c r="N198" s="465"/>
    </row>
    <row r="199" spans="1:15" s="2" customFormat="1" ht="18" customHeight="1">
      <c r="A199" s="274"/>
      <c r="B199" s="238"/>
      <c r="C199" s="334" t="s">
        <v>106</v>
      </c>
      <c r="D199" s="288">
        <v>370817621</v>
      </c>
      <c r="E199" s="375"/>
      <c r="F199" s="216">
        <f>SUM(L199)</f>
        <v>372742998</v>
      </c>
      <c r="G199" s="216">
        <f>SUM(F199-D199)</f>
        <v>1925377</v>
      </c>
      <c r="H199" s="228">
        <f>SUM(G199/D199)</f>
        <v>5.1922478624606676E-3</v>
      </c>
      <c r="I199" s="407"/>
      <c r="J199" s="253"/>
      <c r="K199" s="244"/>
      <c r="L199" s="245">
        <f>SUM(L200:L228)</f>
        <v>372742998</v>
      </c>
      <c r="N199" s="465">
        <v>372742998</v>
      </c>
      <c r="O199" s="2">
        <f>L199-N199</f>
        <v>0</v>
      </c>
    </row>
    <row r="200" spans="1:15" s="2" customFormat="1" ht="18" customHeight="1">
      <c r="A200" s="274"/>
      <c r="B200" s="238"/>
      <c r="C200" s="323"/>
      <c r="D200" s="324"/>
      <c r="E200" s="398"/>
      <c r="F200" s="399"/>
      <c r="G200" s="309"/>
      <c r="H200" s="319"/>
      <c r="I200" s="205" t="s">
        <v>99</v>
      </c>
      <c r="J200" s="283" t="s">
        <v>439</v>
      </c>
      <c r="K200" s="177" t="s">
        <v>32</v>
      </c>
      <c r="L200" s="470">
        <v>237982817</v>
      </c>
      <c r="N200" s="465"/>
    </row>
    <row r="201" spans="1:15" s="2" customFormat="1" ht="18" customHeight="1">
      <c r="A201" s="274"/>
      <c r="B201" s="238"/>
      <c r="C201" s="326"/>
      <c r="D201" s="220"/>
      <c r="E201" s="372"/>
      <c r="F201" s="370"/>
      <c r="G201" s="218"/>
      <c r="H201" s="328"/>
      <c r="I201" s="373" t="s">
        <v>107</v>
      </c>
      <c r="J201" s="176" t="s">
        <v>440</v>
      </c>
      <c r="K201" s="177" t="s">
        <v>32</v>
      </c>
      <c r="L201" s="365">
        <v>53980000</v>
      </c>
      <c r="N201" s="465"/>
    </row>
    <row r="202" spans="1:15" s="2" customFormat="1" ht="18" customHeight="1">
      <c r="A202" s="274"/>
      <c r="B202" s="238"/>
      <c r="C202" s="326"/>
      <c r="D202" s="220"/>
      <c r="E202" s="372"/>
      <c r="F202" s="370"/>
      <c r="G202" s="218"/>
      <c r="H202" s="328"/>
      <c r="I202" s="373" t="s">
        <v>441</v>
      </c>
      <c r="J202" s="176" t="s">
        <v>442</v>
      </c>
      <c r="K202" s="177" t="s">
        <v>284</v>
      </c>
      <c r="L202" s="365">
        <v>2610000</v>
      </c>
      <c r="N202" s="465"/>
    </row>
    <row r="203" spans="1:15" s="2" customFormat="1" ht="18" customHeight="1">
      <c r="A203" s="274"/>
      <c r="B203" s="238"/>
      <c r="C203" s="326"/>
      <c r="D203" s="220"/>
      <c r="E203" s="372"/>
      <c r="F203" s="370"/>
      <c r="G203" s="218"/>
      <c r="H203" s="328"/>
      <c r="I203" s="373" t="s">
        <v>443</v>
      </c>
      <c r="J203" s="176" t="s">
        <v>444</v>
      </c>
      <c r="K203" s="177" t="s">
        <v>32</v>
      </c>
      <c r="L203" s="365">
        <v>2050000</v>
      </c>
      <c r="N203" s="465"/>
    </row>
    <row r="204" spans="1:15" s="2" customFormat="1" ht="18" customHeight="1">
      <c r="A204" s="274"/>
      <c r="B204" s="238"/>
      <c r="C204" s="326"/>
      <c r="D204" s="220"/>
      <c r="E204" s="372"/>
      <c r="F204" s="370"/>
      <c r="G204" s="218"/>
      <c r="H204" s="328"/>
      <c r="I204" s="373" t="s">
        <v>424</v>
      </c>
      <c r="J204" s="176" t="s">
        <v>445</v>
      </c>
      <c r="K204" s="177" t="s">
        <v>284</v>
      </c>
      <c r="L204" s="365">
        <v>1375760</v>
      </c>
      <c r="N204" s="465"/>
    </row>
    <row r="205" spans="1:15" s="2" customFormat="1" ht="18" customHeight="1" thickBot="1">
      <c r="A205" s="290"/>
      <c r="B205" s="292"/>
      <c r="C205" s="378"/>
      <c r="D205" s="379"/>
      <c r="E205" s="402"/>
      <c r="F205" s="403"/>
      <c r="G205" s="224"/>
      <c r="H205" s="404"/>
      <c r="I205" s="382" t="s">
        <v>100</v>
      </c>
      <c r="J205" s="297" t="s">
        <v>449</v>
      </c>
      <c r="K205" s="346" t="s">
        <v>32</v>
      </c>
      <c r="L205" s="469">
        <v>2755280</v>
      </c>
      <c r="N205" s="465"/>
    </row>
    <row r="206" spans="1:15" s="66" customFormat="1" ht="24.75" customHeight="1">
      <c r="A206" s="637" t="s">
        <v>483</v>
      </c>
      <c r="B206" s="662"/>
      <c r="C206" s="662"/>
      <c r="D206" s="662"/>
      <c r="E206" s="662"/>
      <c r="F206" s="662"/>
      <c r="G206" s="662"/>
      <c r="H206" s="662"/>
      <c r="I206" s="663"/>
      <c r="J206" s="664"/>
      <c r="K206" s="664"/>
      <c r="L206" s="664"/>
      <c r="N206" s="466"/>
    </row>
    <row r="207" spans="1:15" s="66" customFormat="1" ht="16.5" customHeight="1" thickBot="1">
      <c r="A207" s="300" t="s">
        <v>108</v>
      </c>
      <c r="B207" s="300"/>
      <c r="C207" s="301"/>
      <c r="D207" s="220"/>
      <c r="E207" s="302"/>
      <c r="F207" s="303"/>
      <c r="G207" s="303"/>
      <c r="H207" s="302"/>
      <c r="I207" s="300"/>
      <c r="J207" s="266"/>
      <c r="K207" s="261"/>
      <c r="L207" s="220" t="s">
        <v>26</v>
      </c>
      <c r="N207" s="466"/>
    </row>
    <row r="208" spans="1:15" s="66" customFormat="1" ht="15.95" customHeight="1">
      <c r="A208" s="650" t="s">
        <v>27</v>
      </c>
      <c r="B208" s="651"/>
      <c r="C208" s="651"/>
      <c r="D208" s="651"/>
      <c r="E208" s="651"/>
      <c r="F208" s="651"/>
      <c r="G208" s="651"/>
      <c r="H208" s="652"/>
      <c r="I208" s="653" t="s">
        <v>25</v>
      </c>
      <c r="J208" s="654"/>
      <c r="K208" s="654"/>
      <c r="L208" s="655"/>
      <c r="N208" s="466"/>
    </row>
    <row r="209" spans="1:15" s="66" customFormat="1" ht="15.95" customHeight="1">
      <c r="A209" s="658" t="s">
        <v>10</v>
      </c>
      <c r="B209" s="659"/>
      <c r="C209" s="659"/>
      <c r="D209" s="75" t="s">
        <v>183</v>
      </c>
      <c r="E209" s="74" t="s">
        <v>25</v>
      </c>
      <c r="F209" s="75" t="s">
        <v>367</v>
      </c>
      <c r="G209" s="660" t="s">
        <v>251</v>
      </c>
      <c r="H209" s="661"/>
      <c r="I209" s="656"/>
      <c r="J209" s="656"/>
      <c r="K209" s="656"/>
      <c r="L209" s="657"/>
      <c r="N209" s="466"/>
    </row>
    <row r="210" spans="1:15" s="66" customFormat="1" ht="15.95" customHeight="1">
      <c r="A210" s="304" t="s">
        <v>0</v>
      </c>
      <c r="B210" s="305" t="s">
        <v>15</v>
      </c>
      <c r="C210" s="305" t="s">
        <v>2</v>
      </c>
      <c r="D210" s="78" t="s">
        <v>155</v>
      </c>
      <c r="E210" s="74"/>
      <c r="F210" s="78" t="s">
        <v>386</v>
      </c>
      <c r="G210" s="306" t="s">
        <v>22</v>
      </c>
      <c r="H210" s="307" t="s">
        <v>11</v>
      </c>
      <c r="I210" s="656"/>
      <c r="J210" s="656"/>
      <c r="K210" s="656"/>
      <c r="L210" s="657"/>
      <c r="N210" s="466"/>
    </row>
    <row r="211" spans="1:15" s="66" customFormat="1" ht="15.95" customHeight="1">
      <c r="A211" s="349"/>
      <c r="B211" s="301"/>
      <c r="C211" s="323"/>
      <c r="D211" s="309"/>
      <c r="E211" s="372"/>
      <c r="F211" s="399"/>
      <c r="G211" s="309"/>
      <c r="H211" s="319"/>
      <c r="I211" s="209" t="s">
        <v>328</v>
      </c>
      <c r="J211" s="363" t="s">
        <v>448</v>
      </c>
      <c r="K211" s="364" t="s">
        <v>255</v>
      </c>
      <c r="L211" s="365">
        <v>1268970</v>
      </c>
      <c r="N211" s="466"/>
    </row>
    <row r="212" spans="1:15" s="66" customFormat="1" ht="15.95" customHeight="1">
      <c r="A212" s="274"/>
      <c r="B212" s="301"/>
      <c r="C212" s="326"/>
      <c r="D212" s="218"/>
      <c r="E212" s="372"/>
      <c r="F212" s="370"/>
      <c r="G212" s="218"/>
      <c r="H212" s="328"/>
      <c r="I212" s="209" t="s">
        <v>453</v>
      </c>
      <c r="J212" s="363" t="s">
        <v>452</v>
      </c>
      <c r="K212" s="364" t="s">
        <v>32</v>
      </c>
      <c r="L212" s="365">
        <v>7186800</v>
      </c>
      <c r="N212" s="466"/>
      <c r="O212" s="210"/>
    </row>
    <row r="213" spans="1:15" s="66" customFormat="1" ht="15.95" customHeight="1">
      <c r="A213" s="274"/>
      <c r="B213" s="301"/>
      <c r="C213" s="326"/>
      <c r="D213" s="218"/>
      <c r="E213" s="372"/>
      <c r="F213" s="370"/>
      <c r="G213" s="218"/>
      <c r="H213" s="328"/>
      <c r="I213" s="408" t="s">
        <v>304</v>
      </c>
      <c r="J213" s="363" t="s">
        <v>480</v>
      </c>
      <c r="K213" s="364" t="s">
        <v>32</v>
      </c>
      <c r="L213" s="365">
        <v>516740</v>
      </c>
      <c r="N213" s="466"/>
      <c r="O213" s="210"/>
    </row>
    <row r="214" spans="1:15" s="66" customFormat="1" ht="15.95" customHeight="1">
      <c r="A214" s="274"/>
      <c r="B214" s="301"/>
      <c r="C214" s="326"/>
      <c r="D214" s="218"/>
      <c r="E214" s="372"/>
      <c r="F214" s="370"/>
      <c r="G214" s="218"/>
      <c r="H214" s="328"/>
      <c r="I214" s="408" t="s">
        <v>334</v>
      </c>
      <c r="J214" s="363" t="s">
        <v>481</v>
      </c>
      <c r="K214" s="364" t="s">
        <v>32</v>
      </c>
      <c r="L214" s="365">
        <v>1657000</v>
      </c>
      <c r="N214" s="466"/>
    </row>
    <row r="215" spans="1:15" s="66" customFormat="1" ht="15.95" customHeight="1">
      <c r="A215" s="274"/>
      <c r="B215" s="301"/>
      <c r="C215" s="326"/>
      <c r="D215" s="218"/>
      <c r="E215" s="372"/>
      <c r="F215" s="370"/>
      <c r="G215" s="218"/>
      <c r="H215" s="328"/>
      <c r="I215" s="408" t="s">
        <v>307</v>
      </c>
      <c r="J215" s="363" t="s">
        <v>437</v>
      </c>
      <c r="K215" s="364" t="s">
        <v>32</v>
      </c>
      <c r="L215" s="365">
        <v>1112260</v>
      </c>
      <c r="N215" s="466"/>
    </row>
    <row r="216" spans="1:15" s="66" customFormat="1" ht="15.95" customHeight="1">
      <c r="A216" s="274"/>
      <c r="B216" s="301"/>
      <c r="C216" s="326"/>
      <c r="D216" s="218"/>
      <c r="E216" s="372"/>
      <c r="F216" s="370"/>
      <c r="G216" s="218"/>
      <c r="H216" s="328"/>
      <c r="I216" s="408" t="s">
        <v>34</v>
      </c>
      <c r="J216" s="363" t="s">
        <v>435</v>
      </c>
      <c r="K216" s="364" t="s">
        <v>32</v>
      </c>
      <c r="L216" s="365">
        <v>1634220</v>
      </c>
      <c r="N216" s="466"/>
    </row>
    <row r="217" spans="1:15" s="66" customFormat="1" ht="15.95" customHeight="1">
      <c r="A217" s="274"/>
      <c r="B217" s="301"/>
      <c r="C217" s="326"/>
      <c r="D217" s="218"/>
      <c r="E217" s="372"/>
      <c r="F217" s="370"/>
      <c r="G217" s="218"/>
      <c r="H217" s="328"/>
      <c r="I217" s="408" t="s">
        <v>335</v>
      </c>
      <c r="J217" s="363" t="s">
        <v>434</v>
      </c>
      <c r="K217" s="364" t="s">
        <v>32</v>
      </c>
      <c r="L217" s="365">
        <v>14343001</v>
      </c>
      <c r="N217" s="466"/>
    </row>
    <row r="218" spans="1:15" s="66" customFormat="1" ht="15.95" customHeight="1">
      <c r="A218" s="274"/>
      <c r="B218" s="301"/>
      <c r="C218" s="326"/>
      <c r="D218" s="218"/>
      <c r="E218" s="372"/>
      <c r="F218" s="370"/>
      <c r="G218" s="218"/>
      <c r="H218" s="328"/>
      <c r="I218" s="408" t="s">
        <v>336</v>
      </c>
      <c r="J218" s="363" t="s">
        <v>454</v>
      </c>
      <c r="K218" s="364" t="s">
        <v>32</v>
      </c>
      <c r="L218" s="365">
        <v>5760980</v>
      </c>
      <c r="N218" s="466"/>
    </row>
    <row r="219" spans="1:15" s="66" customFormat="1" ht="15.95" customHeight="1">
      <c r="A219" s="274"/>
      <c r="B219" s="301"/>
      <c r="C219" s="326"/>
      <c r="D219" s="218"/>
      <c r="E219" s="372"/>
      <c r="F219" s="370"/>
      <c r="G219" s="218"/>
      <c r="H219" s="328"/>
      <c r="I219" s="408" t="s">
        <v>337</v>
      </c>
      <c r="J219" s="363" t="s">
        <v>482</v>
      </c>
      <c r="K219" s="364" t="s">
        <v>32</v>
      </c>
      <c r="L219" s="365">
        <v>3631100</v>
      </c>
      <c r="N219" s="466"/>
    </row>
    <row r="220" spans="1:15" s="66" customFormat="1" ht="15.95" customHeight="1">
      <c r="A220" s="274"/>
      <c r="B220" s="301"/>
      <c r="C220" s="326"/>
      <c r="D220" s="218"/>
      <c r="E220" s="372"/>
      <c r="F220" s="370"/>
      <c r="G220" s="218"/>
      <c r="H220" s="328"/>
      <c r="I220" s="408" t="s">
        <v>338</v>
      </c>
      <c r="J220" s="363" t="s">
        <v>479</v>
      </c>
      <c r="K220" s="364" t="s">
        <v>32</v>
      </c>
      <c r="L220" s="365">
        <v>224400</v>
      </c>
      <c r="N220" s="466"/>
    </row>
    <row r="221" spans="1:15" s="66" customFormat="1" ht="15.95" customHeight="1">
      <c r="A221" s="274"/>
      <c r="B221" s="301"/>
      <c r="C221" s="326"/>
      <c r="D221" s="218"/>
      <c r="E221" s="372"/>
      <c r="F221" s="370"/>
      <c r="G221" s="218"/>
      <c r="H221" s="328"/>
      <c r="I221" s="408" t="s">
        <v>339</v>
      </c>
      <c r="J221" s="363" t="s">
        <v>447</v>
      </c>
      <c r="K221" s="364" t="s">
        <v>32</v>
      </c>
      <c r="L221" s="365">
        <v>11640000</v>
      </c>
      <c r="N221" s="466"/>
    </row>
    <row r="222" spans="1:15" s="66" customFormat="1" ht="15.95" customHeight="1">
      <c r="A222" s="274"/>
      <c r="B222" s="301"/>
      <c r="C222" s="326"/>
      <c r="D222" s="218"/>
      <c r="E222" s="372"/>
      <c r="F222" s="370"/>
      <c r="G222" s="218"/>
      <c r="H222" s="328"/>
      <c r="I222" s="408" t="s">
        <v>391</v>
      </c>
      <c r="J222" s="363" t="s">
        <v>455</v>
      </c>
      <c r="K222" s="364" t="s">
        <v>32</v>
      </c>
      <c r="L222" s="365">
        <v>750000</v>
      </c>
      <c r="N222" s="466"/>
    </row>
    <row r="223" spans="1:15" s="66" customFormat="1" ht="15.95" customHeight="1">
      <c r="A223" s="274"/>
      <c r="B223" s="301"/>
      <c r="C223" s="326"/>
      <c r="D223" s="218"/>
      <c r="E223" s="372"/>
      <c r="F223" s="370"/>
      <c r="G223" s="218"/>
      <c r="H223" s="328"/>
      <c r="I223" s="408" t="s">
        <v>340</v>
      </c>
      <c r="J223" s="363" t="s">
        <v>446</v>
      </c>
      <c r="K223" s="364" t="s">
        <v>32</v>
      </c>
      <c r="L223" s="365">
        <v>8383670</v>
      </c>
      <c r="N223" s="466"/>
    </row>
    <row r="224" spans="1:15" s="66" customFormat="1" ht="15.95" customHeight="1">
      <c r="A224" s="274"/>
      <c r="B224" s="301"/>
      <c r="C224" s="326"/>
      <c r="D224" s="218"/>
      <c r="E224" s="372"/>
      <c r="F224" s="370"/>
      <c r="G224" s="218"/>
      <c r="H224" s="328"/>
      <c r="I224" s="408" t="s">
        <v>463</v>
      </c>
      <c r="J224" s="465" t="s">
        <v>466</v>
      </c>
      <c r="K224" s="364" t="s">
        <v>32</v>
      </c>
      <c r="L224" s="365">
        <v>5610000</v>
      </c>
      <c r="N224" s="466"/>
    </row>
    <row r="225" spans="1:14" s="66" customFormat="1" ht="15.95" customHeight="1">
      <c r="A225" s="274"/>
      <c r="B225" s="301"/>
      <c r="C225" s="326"/>
      <c r="D225" s="218"/>
      <c r="E225" s="372"/>
      <c r="F225" s="370"/>
      <c r="G225" s="218"/>
      <c r="H225" s="328"/>
      <c r="I225" s="408" t="s">
        <v>464</v>
      </c>
      <c r="J225" s="363" t="s">
        <v>465</v>
      </c>
      <c r="K225" s="364" t="s">
        <v>32</v>
      </c>
      <c r="L225" s="365">
        <v>6700000</v>
      </c>
      <c r="N225" s="466"/>
    </row>
    <row r="226" spans="1:14" s="66" customFormat="1" ht="15.95" customHeight="1">
      <c r="A226" s="274"/>
      <c r="B226" s="301"/>
      <c r="C226" s="326"/>
      <c r="D226" s="218"/>
      <c r="E226" s="372"/>
      <c r="F226" s="370"/>
      <c r="G226" s="218"/>
      <c r="H226" s="328"/>
      <c r="I226" s="408" t="s">
        <v>278</v>
      </c>
      <c r="J226" s="363" t="s">
        <v>438</v>
      </c>
      <c r="K226" s="364" t="s">
        <v>32</v>
      </c>
      <c r="L226" s="365">
        <v>480000</v>
      </c>
      <c r="N226" s="466"/>
    </row>
    <row r="227" spans="1:14" s="66" customFormat="1" ht="15.95" customHeight="1">
      <c r="A227" s="274"/>
      <c r="B227" s="435"/>
      <c r="C227" s="326"/>
      <c r="D227" s="218"/>
      <c r="E227" s="372"/>
      <c r="F227" s="370"/>
      <c r="G227" s="218"/>
      <c r="H227" s="328"/>
      <c r="I227" s="408" t="s">
        <v>35</v>
      </c>
      <c r="J227" s="363" t="s">
        <v>436</v>
      </c>
      <c r="K227" s="364" t="s">
        <v>32</v>
      </c>
      <c r="L227" s="365">
        <v>90000</v>
      </c>
      <c r="N227" s="466"/>
    </row>
    <row r="228" spans="1:14" s="66" customFormat="1" ht="15.95" customHeight="1">
      <c r="A228" s="274"/>
      <c r="B228" s="409"/>
      <c r="C228" s="330"/>
      <c r="D228" s="249"/>
      <c r="E228" s="374"/>
      <c r="F228" s="410"/>
      <c r="G228" s="249"/>
      <c r="H228" s="252"/>
      <c r="I228" s="408" t="s">
        <v>467</v>
      </c>
      <c r="J228" s="363" t="s">
        <v>468</v>
      </c>
      <c r="K228" s="364" t="s">
        <v>284</v>
      </c>
      <c r="L228" s="365">
        <v>1000000</v>
      </c>
      <c r="N228" s="466"/>
    </row>
    <row r="229" spans="1:14" s="66" customFormat="1" ht="15.95" customHeight="1">
      <c r="A229" s="274"/>
      <c r="B229" s="239" t="s">
        <v>341</v>
      </c>
      <c r="C229" s="248" t="s">
        <v>311</v>
      </c>
      <c r="D229" s="249">
        <f>SUM(D230+D238)</f>
        <v>6604850</v>
      </c>
      <c r="E229" s="411"/>
      <c r="F229" s="249">
        <f>SUM(F238+F230)</f>
        <v>6537550</v>
      </c>
      <c r="G229" s="249">
        <f>SUM(F229-D229)</f>
        <v>-67300</v>
      </c>
      <c r="H229" s="252">
        <f>SUM(G229/D229)</f>
        <v>-1.0189481971581489E-2</v>
      </c>
      <c r="I229" s="396"/>
      <c r="J229" s="230"/>
      <c r="K229" s="231"/>
      <c r="L229" s="232">
        <f>SUM(L230+L238)</f>
        <v>6537550</v>
      </c>
      <c r="N229" s="466"/>
    </row>
    <row r="230" spans="1:14" s="66" customFormat="1" ht="15.95" customHeight="1">
      <c r="A230" s="274"/>
      <c r="B230" s="300"/>
      <c r="C230" s="412" t="s">
        <v>342</v>
      </c>
      <c r="D230" s="216">
        <v>5714850</v>
      </c>
      <c r="E230" s="413"/>
      <c r="F230" s="216">
        <f>SUM(L230)</f>
        <v>5714850</v>
      </c>
      <c r="G230" s="249">
        <f>SUM(F230-D230)</f>
        <v>0</v>
      </c>
      <c r="H230" s="252">
        <f>SUM(G230/D230)</f>
        <v>0</v>
      </c>
      <c r="I230" s="396"/>
      <c r="J230" s="230"/>
      <c r="K230" s="231"/>
      <c r="L230" s="232">
        <f>SUM(L231:L237)</f>
        <v>5714850</v>
      </c>
      <c r="N230" s="466"/>
    </row>
    <row r="231" spans="1:14" s="66" customFormat="1" ht="15.95" customHeight="1">
      <c r="A231" s="274"/>
      <c r="B231" s="300"/>
      <c r="C231" s="262"/>
      <c r="D231" s="218"/>
      <c r="E231" s="302"/>
      <c r="F231" s="218"/>
      <c r="G231" s="218"/>
      <c r="H231" s="328"/>
      <c r="I231" s="373" t="s">
        <v>343</v>
      </c>
      <c r="J231" s="176" t="s">
        <v>509</v>
      </c>
      <c r="K231" s="177" t="s">
        <v>255</v>
      </c>
      <c r="L231" s="365">
        <v>400000</v>
      </c>
      <c r="N231" s="466"/>
    </row>
    <row r="232" spans="1:14" s="66" customFormat="1" ht="15.95" customHeight="1">
      <c r="A232" s="274"/>
      <c r="B232" s="300"/>
      <c r="C232" s="262"/>
      <c r="D232" s="414"/>
      <c r="E232" s="302"/>
      <c r="F232" s="218"/>
      <c r="G232" s="218"/>
      <c r="H232" s="328"/>
      <c r="I232" s="415" t="s">
        <v>344</v>
      </c>
      <c r="J232" s="176" t="s">
        <v>345</v>
      </c>
      <c r="K232" s="177" t="s">
        <v>255</v>
      </c>
      <c r="L232" s="365">
        <v>1650000</v>
      </c>
      <c r="N232" s="466"/>
    </row>
    <row r="233" spans="1:14" s="66" customFormat="1" ht="15.95" customHeight="1">
      <c r="A233" s="274"/>
      <c r="B233" s="300"/>
      <c r="C233" s="262"/>
      <c r="D233" s="414"/>
      <c r="E233" s="302"/>
      <c r="F233" s="218"/>
      <c r="G233" s="218"/>
      <c r="H233" s="328"/>
      <c r="I233" s="415" t="s">
        <v>378</v>
      </c>
      <c r="J233" s="176" t="s">
        <v>348</v>
      </c>
      <c r="K233" s="177" t="s">
        <v>255</v>
      </c>
      <c r="L233" s="365">
        <v>1500000</v>
      </c>
      <c r="N233" s="466"/>
    </row>
    <row r="234" spans="1:14" s="66" customFormat="1" ht="15.95" customHeight="1">
      <c r="A234" s="274"/>
      <c r="B234" s="300"/>
      <c r="C234" s="262"/>
      <c r="D234" s="414"/>
      <c r="E234" s="302"/>
      <c r="F234" s="218"/>
      <c r="G234" s="218"/>
      <c r="H234" s="328"/>
      <c r="I234" s="415" t="s">
        <v>346</v>
      </c>
      <c r="J234" s="176" t="s">
        <v>347</v>
      </c>
      <c r="K234" s="177" t="s">
        <v>32</v>
      </c>
      <c r="L234" s="365">
        <v>64850</v>
      </c>
      <c r="N234" s="466"/>
    </row>
    <row r="235" spans="1:14" s="66" customFormat="1" ht="15.95" customHeight="1">
      <c r="A235" s="274"/>
      <c r="B235" s="300"/>
      <c r="C235" s="262"/>
      <c r="D235" s="414"/>
      <c r="E235" s="302"/>
      <c r="F235" s="218"/>
      <c r="G235" s="218"/>
      <c r="H235" s="328"/>
      <c r="I235" s="415" t="s">
        <v>383</v>
      </c>
      <c r="J235" s="176" t="s">
        <v>384</v>
      </c>
      <c r="K235" s="177" t="s">
        <v>255</v>
      </c>
      <c r="L235" s="365">
        <v>1000000</v>
      </c>
      <c r="N235" s="466"/>
    </row>
    <row r="236" spans="1:14" s="66" customFormat="1" ht="15.95" customHeight="1">
      <c r="A236" s="274"/>
      <c r="B236" s="300"/>
      <c r="C236" s="262"/>
      <c r="D236" s="414"/>
      <c r="E236" s="302"/>
      <c r="F236" s="218"/>
      <c r="G236" s="218"/>
      <c r="H236" s="328"/>
      <c r="I236" s="415" t="s">
        <v>381</v>
      </c>
      <c r="J236" s="176" t="s">
        <v>382</v>
      </c>
      <c r="K236" s="177" t="s">
        <v>255</v>
      </c>
      <c r="L236" s="365">
        <v>500000</v>
      </c>
      <c r="N236" s="466"/>
    </row>
    <row r="237" spans="1:14" s="66" customFormat="1" ht="15.95" customHeight="1">
      <c r="A237" s="274"/>
      <c r="B237" s="300"/>
      <c r="C237" s="262"/>
      <c r="D237" s="414"/>
      <c r="E237" s="302"/>
      <c r="F237" s="218"/>
      <c r="G237" s="218"/>
      <c r="H237" s="328"/>
      <c r="I237" s="415" t="s">
        <v>379</v>
      </c>
      <c r="J237" s="204" t="s">
        <v>380</v>
      </c>
      <c r="K237" s="177" t="s">
        <v>284</v>
      </c>
      <c r="L237" s="365">
        <v>600000</v>
      </c>
      <c r="N237" s="466"/>
    </row>
    <row r="238" spans="1:14" s="66" customFormat="1" ht="15.95" customHeight="1" thickBot="1">
      <c r="A238" s="290"/>
      <c r="B238" s="416"/>
      <c r="C238" s="417" t="s">
        <v>349</v>
      </c>
      <c r="D238" s="418">
        <v>890000</v>
      </c>
      <c r="E238" s="419"/>
      <c r="F238" s="420">
        <f>SUM(L238)</f>
        <v>822700</v>
      </c>
      <c r="G238" s="420">
        <f>SUM(F238-D238)</f>
        <v>-67300</v>
      </c>
      <c r="H238" s="421">
        <f>SUM(G238/D238)</f>
        <v>-7.5617977528089894E-2</v>
      </c>
      <c r="I238" s="422" t="s">
        <v>350</v>
      </c>
      <c r="J238" s="423" t="s">
        <v>385</v>
      </c>
      <c r="K238" s="424" t="s">
        <v>255</v>
      </c>
      <c r="L238" s="425">
        <v>822700</v>
      </c>
      <c r="N238" s="466"/>
    </row>
    <row r="239" spans="1:14" s="2" customFormat="1" ht="27.75" customHeight="1">
      <c r="A239" s="637" t="s">
        <v>483</v>
      </c>
      <c r="B239" s="662"/>
      <c r="C239" s="662"/>
      <c r="D239" s="662"/>
      <c r="E239" s="662"/>
      <c r="F239" s="662"/>
      <c r="G239" s="662"/>
      <c r="H239" s="662"/>
      <c r="I239" s="663"/>
      <c r="J239" s="664"/>
      <c r="K239" s="664"/>
      <c r="L239" s="664"/>
      <c r="N239" s="465"/>
    </row>
    <row r="240" spans="1:14" s="2" customFormat="1" ht="21" customHeight="1" thickBot="1">
      <c r="A240" s="300" t="s">
        <v>351</v>
      </c>
      <c r="B240" s="300"/>
      <c r="C240" s="301"/>
      <c r="D240" s="220"/>
      <c r="E240" s="302"/>
      <c r="F240" s="303"/>
      <c r="G240" s="303"/>
      <c r="H240" s="302"/>
      <c r="I240" s="300"/>
      <c r="J240" s="266"/>
      <c r="K240" s="261"/>
      <c r="L240" s="220" t="s">
        <v>289</v>
      </c>
      <c r="N240" s="465"/>
    </row>
    <row r="241" spans="1:14" s="2" customFormat="1" ht="22.5" customHeight="1">
      <c r="A241" s="650" t="s">
        <v>290</v>
      </c>
      <c r="B241" s="651"/>
      <c r="C241" s="651"/>
      <c r="D241" s="651"/>
      <c r="E241" s="651"/>
      <c r="F241" s="651"/>
      <c r="G241" s="651"/>
      <c r="H241" s="652"/>
      <c r="I241" s="653" t="s">
        <v>250</v>
      </c>
      <c r="J241" s="654"/>
      <c r="K241" s="654"/>
      <c r="L241" s="655"/>
      <c r="N241" s="465"/>
    </row>
    <row r="242" spans="1:14" s="2" customFormat="1" ht="22.5" customHeight="1">
      <c r="A242" s="658" t="s">
        <v>10</v>
      </c>
      <c r="B242" s="659"/>
      <c r="C242" s="659"/>
      <c r="D242" s="75" t="s">
        <v>183</v>
      </c>
      <c r="E242" s="74" t="s">
        <v>25</v>
      </c>
      <c r="F242" s="75" t="s">
        <v>367</v>
      </c>
      <c r="G242" s="660" t="s">
        <v>251</v>
      </c>
      <c r="H242" s="661"/>
      <c r="I242" s="656"/>
      <c r="J242" s="656"/>
      <c r="K242" s="656"/>
      <c r="L242" s="657"/>
      <c r="N242" s="465"/>
    </row>
    <row r="243" spans="1:14" s="2" customFormat="1" ht="22.5" customHeight="1">
      <c r="A243" s="304" t="s">
        <v>0</v>
      </c>
      <c r="B243" s="305" t="s">
        <v>15</v>
      </c>
      <c r="C243" s="305" t="s">
        <v>2</v>
      </c>
      <c r="D243" s="78" t="s">
        <v>155</v>
      </c>
      <c r="E243" s="74"/>
      <c r="F243" s="78" t="s">
        <v>386</v>
      </c>
      <c r="G243" s="306" t="s">
        <v>22</v>
      </c>
      <c r="H243" s="307" t="s">
        <v>11</v>
      </c>
      <c r="I243" s="656"/>
      <c r="J243" s="656"/>
      <c r="K243" s="656"/>
      <c r="L243" s="657"/>
      <c r="N243" s="465"/>
    </row>
    <row r="244" spans="1:14" s="2" customFormat="1" ht="21" customHeight="1">
      <c r="A244" s="347" t="s">
        <v>352</v>
      </c>
      <c r="B244" s="426"/>
      <c r="C244" s="412" t="s">
        <v>281</v>
      </c>
      <c r="D244" s="427">
        <f>SUM(D245)</f>
        <v>2000000</v>
      </c>
      <c r="E244" s="413"/>
      <c r="F244" s="216">
        <f>SUM(F245)</f>
        <v>2000000</v>
      </c>
      <c r="G244" s="216">
        <f>SUM(F244-D244)</f>
        <v>0</v>
      </c>
      <c r="H244" s="428">
        <v>1</v>
      </c>
      <c r="I244" s="396"/>
      <c r="J244" s="230"/>
      <c r="K244" s="231"/>
      <c r="L244" s="232"/>
      <c r="N244" s="465"/>
    </row>
    <row r="245" spans="1:14" s="2" customFormat="1" ht="21" customHeight="1">
      <c r="A245" s="333"/>
      <c r="B245" s="429" t="s">
        <v>353</v>
      </c>
      <c r="C245" s="412" t="s">
        <v>354</v>
      </c>
      <c r="D245" s="427">
        <v>2000000</v>
      </c>
      <c r="E245" s="413"/>
      <c r="F245" s="216">
        <v>2000000</v>
      </c>
      <c r="G245" s="216">
        <f>SUM(F245-D245)</f>
        <v>0</v>
      </c>
      <c r="H245" s="428">
        <v>1</v>
      </c>
      <c r="I245" s="396"/>
      <c r="J245" s="230"/>
      <c r="K245" s="231"/>
      <c r="L245" s="232">
        <f>SUM(L246:L247)</f>
        <v>2000000</v>
      </c>
      <c r="N245" s="465"/>
    </row>
    <row r="246" spans="1:14" s="2" customFormat="1" ht="21" customHeight="1">
      <c r="A246" s="274"/>
      <c r="B246" s="281"/>
      <c r="C246" s="336"/>
      <c r="D246" s="414"/>
      <c r="E246" s="302"/>
      <c r="F246" s="218"/>
      <c r="G246" s="218"/>
      <c r="H246" s="376"/>
      <c r="I246" s="329" t="s">
        <v>456</v>
      </c>
      <c r="J246" s="176" t="s">
        <v>510</v>
      </c>
      <c r="K246" s="177" t="s">
        <v>255</v>
      </c>
      <c r="L246" s="178">
        <v>2000000</v>
      </c>
      <c r="N246" s="465"/>
    </row>
    <row r="247" spans="1:14" s="2" customFormat="1" ht="21" customHeight="1">
      <c r="A247" s="347" t="s">
        <v>355</v>
      </c>
      <c r="B247" s="426"/>
      <c r="C247" s="412" t="s">
        <v>281</v>
      </c>
      <c r="D247" s="427">
        <f>SUM(D248)</f>
        <v>0</v>
      </c>
      <c r="E247" s="413"/>
      <c r="F247" s="216">
        <f>SUM(F248)</f>
        <v>0</v>
      </c>
      <c r="G247" s="216">
        <f>SUM(F247-D247)</f>
        <v>0</v>
      </c>
      <c r="H247" s="428" t="e">
        <f>SUM(G247/D247)</f>
        <v>#DIV/0!</v>
      </c>
      <c r="I247" s="396"/>
      <c r="J247" s="230"/>
      <c r="K247" s="231"/>
      <c r="L247" s="232"/>
      <c r="N247" s="465"/>
    </row>
    <row r="248" spans="1:14" s="2" customFormat="1" ht="21" customHeight="1">
      <c r="A248" s="333"/>
      <c r="B248" s="429" t="s">
        <v>355</v>
      </c>
      <c r="C248" s="412" t="s">
        <v>355</v>
      </c>
      <c r="D248" s="427">
        <v>0</v>
      </c>
      <c r="E248" s="413"/>
      <c r="F248" s="216">
        <f>SUM(L248)</f>
        <v>0</v>
      </c>
      <c r="G248" s="216">
        <f>SUM(F248-D248)</f>
        <v>0</v>
      </c>
      <c r="H248" s="428" t="e">
        <f>SUM(G248/D248)</f>
        <v>#DIV/0!</v>
      </c>
      <c r="I248" s="396"/>
      <c r="J248" s="230"/>
      <c r="K248" s="231"/>
      <c r="L248" s="232">
        <f>SUM(L249:L250)</f>
        <v>0</v>
      </c>
      <c r="N248" s="465"/>
    </row>
    <row r="249" spans="1:14" s="2" customFormat="1" ht="21" customHeight="1">
      <c r="A249" s="274"/>
      <c r="B249" s="281"/>
      <c r="C249" s="336"/>
      <c r="D249" s="414"/>
      <c r="E249" s="302"/>
      <c r="F249" s="218"/>
      <c r="G249" s="218"/>
      <c r="H249" s="376"/>
      <c r="I249" s="329"/>
      <c r="J249" s="176"/>
      <c r="K249" s="177"/>
      <c r="L249" s="178"/>
      <c r="N249" s="465"/>
    </row>
    <row r="250" spans="1:14" s="2" customFormat="1" ht="21" customHeight="1">
      <c r="A250" s="430"/>
      <c r="B250" s="286"/>
      <c r="C250" s="431"/>
      <c r="D250" s="432"/>
      <c r="E250" s="411"/>
      <c r="F250" s="249"/>
      <c r="G250" s="249"/>
      <c r="H250" s="433"/>
      <c r="I250" s="332"/>
      <c r="J250" s="253"/>
      <c r="K250" s="244"/>
      <c r="L250" s="245"/>
      <c r="N250" s="465"/>
    </row>
    <row r="251" spans="1:14" s="2" customFormat="1" ht="21" customHeight="1">
      <c r="A251" s="434" t="s">
        <v>356</v>
      </c>
      <c r="B251" s="239"/>
      <c r="C251" s="435" t="s">
        <v>281</v>
      </c>
      <c r="D251" s="249">
        <f>SUM(D252+D259)</f>
        <v>70091329</v>
      </c>
      <c r="E251" s="302"/>
      <c r="F251" s="249">
        <f>SUM(F252+F259)</f>
        <v>62944403</v>
      </c>
      <c r="G251" s="251">
        <f>SUM(F251-D251)</f>
        <v>-7146926</v>
      </c>
      <c r="H251" s="252">
        <f>SUM(G251/D251)</f>
        <v>-0.10196590793705738</v>
      </c>
      <c r="I251" s="229"/>
      <c r="J251" s="230"/>
      <c r="K251" s="231"/>
      <c r="L251" s="232"/>
      <c r="N251" s="465"/>
    </row>
    <row r="252" spans="1:14" s="2" customFormat="1" ht="21" customHeight="1">
      <c r="A252" s="436"/>
      <c r="B252" s="227" t="s">
        <v>357</v>
      </c>
      <c r="C252" s="227" t="s">
        <v>358</v>
      </c>
      <c r="D252" s="251">
        <v>68785788</v>
      </c>
      <c r="E252" s="321"/>
      <c r="F252" s="216">
        <f>SUM(L252)</f>
        <v>61638862</v>
      </c>
      <c r="G252" s="251">
        <f>SUM(F252-D252)</f>
        <v>-7146926</v>
      </c>
      <c r="H252" s="252">
        <f>SUM(G252/D252)</f>
        <v>-0.10390120121906578</v>
      </c>
      <c r="I252" s="437"/>
      <c r="J252" s="438"/>
      <c r="K252" s="231"/>
      <c r="L252" s="245">
        <f>SUM(L253:L258)</f>
        <v>61638862</v>
      </c>
      <c r="N252" s="465"/>
    </row>
    <row r="253" spans="1:14" s="2" customFormat="1" ht="21" customHeight="1">
      <c r="A253" s="439"/>
      <c r="B253" s="336"/>
      <c r="C253" s="336"/>
      <c r="D253" s="370"/>
      <c r="E253" s="327"/>
      <c r="F253" s="218"/>
      <c r="G253" s="370"/>
      <c r="H253" s="319"/>
      <c r="I253" s="440" t="s">
        <v>359</v>
      </c>
      <c r="J253" s="441"/>
      <c r="K253" s="177" t="s">
        <v>255</v>
      </c>
      <c r="L253" s="178">
        <v>18173270</v>
      </c>
      <c r="N253" s="465"/>
    </row>
    <row r="254" spans="1:14" s="2" customFormat="1" ht="21" customHeight="1">
      <c r="A254" s="439"/>
      <c r="B254" s="336"/>
      <c r="C254" s="414"/>
      <c r="D254" s="414"/>
      <c r="E254" s="176"/>
      <c r="F254" s="442"/>
      <c r="G254" s="414"/>
      <c r="H254" s="176"/>
      <c r="I254" s="440" t="s">
        <v>360</v>
      </c>
      <c r="J254" s="443"/>
      <c r="K254" s="177" t="s">
        <v>255</v>
      </c>
      <c r="L254" s="178">
        <v>11339139</v>
      </c>
      <c r="N254" s="465"/>
    </row>
    <row r="255" spans="1:14" s="2" customFormat="1" ht="21" customHeight="1">
      <c r="A255" s="274"/>
      <c r="B255" s="281"/>
      <c r="C255" s="336"/>
      <c r="D255" s="414"/>
      <c r="E255" s="302"/>
      <c r="F255" s="220"/>
      <c r="G255" s="218"/>
      <c r="H255" s="444"/>
      <c r="I255" s="329" t="s">
        <v>361</v>
      </c>
      <c r="J255" s="441"/>
      <c r="K255" s="177" t="s">
        <v>284</v>
      </c>
      <c r="L255" s="178">
        <v>123882</v>
      </c>
      <c r="N255" s="465"/>
    </row>
    <row r="256" spans="1:14" s="2" customFormat="1" ht="21" customHeight="1">
      <c r="A256" s="274"/>
      <c r="B256" s="281"/>
      <c r="C256" s="336"/>
      <c r="D256" s="414"/>
      <c r="E256" s="302"/>
      <c r="F256" s="220"/>
      <c r="G256" s="218"/>
      <c r="H256" s="444"/>
      <c r="I256" s="329" t="s">
        <v>362</v>
      </c>
      <c r="J256" s="441"/>
      <c r="K256" s="177" t="s">
        <v>284</v>
      </c>
      <c r="L256" s="178">
        <v>71</v>
      </c>
      <c r="N256" s="465"/>
    </row>
    <row r="257" spans="1:14" s="2" customFormat="1" ht="21" customHeight="1">
      <c r="A257" s="274"/>
      <c r="B257" s="281"/>
      <c r="C257" s="336"/>
      <c r="D257" s="414"/>
      <c r="E257" s="302"/>
      <c r="F257" s="220"/>
      <c r="G257" s="218"/>
      <c r="H257" s="444"/>
      <c r="I257" s="329" t="s">
        <v>457</v>
      </c>
      <c r="J257" s="441"/>
      <c r="K257" s="177" t="s">
        <v>284</v>
      </c>
      <c r="L257" s="178">
        <v>2500</v>
      </c>
      <c r="N257" s="465"/>
    </row>
    <row r="258" spans="1:14" s="2" customFormat="1" ht="21" customHeight="1">
      <c r="A258" s="274"/>
      <c r="B258" s="281"/>
      <c r="C258" s="431"/>
      <c r="D258" s="432"/>
      <c r="E258" s="411"/>
      <c r="F258" s="270"/>
      <c r="G258" s="249"/>
      <c r="H258" s="433"/>
      <c r="I258" s="332" t="s">
        <v>363</v>
      </c>
      <c r="J258" s="438"/>
      <c r="K258" s="244" t="s">
        <v>284</v>
      </c>
      <c r="L258" s="245">
        <v>32000000</v>
      </c>
      <c r="N258" s="465"/>
    </row>
    <row r="259" spans="1:14" ht="21" customHeight="1">
      <c r="A259" s="233"/>
      <c r="B259" s="8"/>
      <c r="C259" s="330" t="s">
        <v>364</v>
      </c>
      <c r="D259" s="251">
        <v>1305541</v>
      </c>
      <c r="E259" s="331"/>
      <c r="F259" s="216">
        <f>SUM(L259)</f>
        <v>1305541</v>
      </c>
      <c r="G259" s="410">
        <f>SUM(F259-D259)</f>
        <v>0</v>
      </c>
      <c r="H259" s="252">
        <f>SUM(G259/D259)</f>
        <v>0</v>
      </c>
      <c r="I259" s="445"/>
      <c r="J259" s="446"/>
      <c r="K259" s="231"/>
      <c r="L259" s="232">
        <f>SUM(L260:L262)</f>
        <v>1305541</v>
      </c>
    </row>
    <row r="260" spans="1:14" ht="21" customHeight="1">
      <c r="A260" s="233"/>
      <c r="B260" s="447"/>
      <c r="C260" s="448"/>
      <c r="D260" s="449"/>
      <c r="E260" s="338"/>
      <c r="F260" s="340"/>
      <c r="G260" s="450"/>
      <c r="H260" s="451"/>
      <c r="I260" s="329" t="s">
        <v>365</v>
      </c>
      <c r="J260" s="176"/>
      <c r="K260" s="177" t="s">
        <v>255</v>
      </c>
      <c r="L260" s="178">
        <v>1200000</v>
      </c>
    </row>
    <row r="261" spans="1:14" ht="21" customHeight="1">
      <c r="A261" s="233"/>
      <c r="B261" s="447"/>
      <c r="C261" s="7"/>
      <c r="D261" s="449"/>
      <c r="E261" s="338"/>
      <c r="F261" s="383"/>
      <c r="G261" s="452"/>
      <c r="H261" s="453"/>
      <c r="I261" s="329" t="s">
        <v>366</v>
      </c>
      <c r="J261" s="176"/>
      <c r="K261" s="177" t="s">
        <v>255</v>
      </c>
      <c r="L261" s="178">
        <v>105541</v>
      </c>
    </row>
    <row r="262" spans="1:14" ht="21" customHeight="1" thickBot="1">
      <c r="A262" s="454"/>
      <c r="B262" s="455"/>
      <c r="C262" s="456"/>
      <c r="D262" s="457"/>
      <c r="E262" s="458"/>
      <c r="F262" s="459"/>
      <c r="G262" s="459"/>
      <c r="H262" s="460"/>
      <c r="I262" s="296"/>
      <c r="J262" s="297"/>
      <c r="K262" s="346"/>
      <c r="L262" s="299"/>
    </row>
  </sheetData>
  <mergeCells count="48">
    <mergeCell ref="A6:C6"/>
    <mergeCell ref="A1:L1"/>
    <mergeCell ref="A3:H3"/>
    <mergeCell ref="I3:L5"/>
    <mergeCell ref="A4:C4"/>
    <mergeCell ref="G4:H4"/>
    <mergeCell ref="A54:H54"/>
    <mergeCell ref="I54:L56"/>
    <mergeCell ref="A55:C55"/>
    <mergeCell ref="G55:H55"/>
    <mergeCell ref="A124:H124"/>
    <mergeCell ref="I124:L126"/>
    <mergeCell ref="A125:C125"/>
    <mergeCell ref="G125:H125"/>
    <mergeCell ref="A77:A78"/>
    <mergeCell ref="A153:H153"/>
    <mergeCell ref="I153:L155"/>
    <mergeCell ref="A87:L87"/>
    <mergeCell ref="A7:B7"/>
    <mergeCell ref="A28:L28"/>
    <mergeCell ref="A30:H30"/>
    <mergeCell ref="I30:L32"/>
    <mergeCell ref="A31:C31"/>
    <mergeCell ref="G31:H31"/>
    <mergeCell ref="A52:L52"/>
    <mergeCell ref="A151:L151"/>
    <mergeCell ref="A89:H89"/>
    <mergeCell ref="I89:L91"/>
    <mergeCell ref="A90:C90"/>
    <mergeCell ref="G90:H90"/>
    <mergeCell ref="A122:L122"/>
    <mergeCell ref="A154:C154"/>
    <mergeCell ref="G154:H154"/>
    <mergeCell ref="G209:H209"/>
    <mergeCell ref="G180:H180"/>
    <mergeCell ref="A239:L239"/>
    <mergeCell ref="A177:L177"/>
    <mergeCell ref="A179:H179"/>
    <mergeCell ref="I179:L181"/>
    <mergeCell ref="A180:C180"/>
    <mergeCell ref="A241:H241"/>
    <mergeCell ref="I241:L243"/>
    <mergeCell ref="A242:C242"/>
    <mergeCell ref="G242:H242"/>
    <mergeCell ref="A206:L206"/>
    <mergeCell ref="A208:H208"/>
    <mergeCell ref="I208:L210"/>
    <mergeCell ref="A209:C209"/>
  </mergeCells>
  <phoneticPr fontId="8" type="noConversion"/>
  <printOptions horizontalCentered="1" verticalCentered="1"/>
  <pageMargins left="0.33" right="0.35" top="0.28000000000000003" bottom="0.4" header="0.23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1"/>
  <sheetViews>
    <sheetView topLeftCell="A25" workbookViewId="0">
      <selection activeCell="A29" sqref="A29:G29"/>
    </sheetView>
  </sheetViews>
  <sheetFormatPr defaultRowHeight="16.5"/>
  <cols>
    <col min="1" max="2" width="9" style="138" customWidth="1"/>
    <col min="3" max="3" width="12" style="138" customWidth="1"/>
    <col min="4" max="4" width="12.75" style="139" customWidth="1"/>
    <col min="5" max="5" width="12.25" style="139" customWidth="1"/>
    <col min="6" max="6" width="10.375" style="140" customWidth="1"/>
    <col min="7" max="7" width="8.375" style="141" customWidth="1"/>
    <col min="8" max="8" width="53" customWidth="1"/>
  </cols>
  <sheetData>
    <row r="1" spans="1:8" ht="22.5" customHeight="1">
      <c r="A1" s="632" t="s">
        <v>485</v>
      </c>
      <c r="B1" s="632"/>
      <c r="C1" s="632"/>
      <c r="D1" s="632"/>
      <c r="E1" s="632"/>
      <c r="F1" s="632"/>
      <c r="G1" s="632"/>
      <c r="H1" s="697"/>
    </row>
    <row r="2" spans="1:8" ht="22.5" customHeight="1" thickBot="1">
      <c r="A2" s="696" t="s">
        <v>161</v>
      </c>
      <c r="B2" s="696"/>
      <c r="C2" s="696"/>
      <c r="D2" s="696"/>
      <c r="E2" s="696"/>
      <c r="F2" s="696"/>
      <c r="G2" s="696"/>
      <c r="H2" s="185" t="s">
        <v>159</v>
      </c>
    </row>
    <row r="3" spans="1:8" ht="21.95" customHeight="1">
      <c r="A3" s="630" t="s">
        <v>8</v>
      </c>
      <c r="B3" s="631"/>
      <c r="C3" s="631"/>
      <c r="D3" s="631"/>
      <c r="E3" s="631"/>
      <c r="F3" s="631"/>
      <c r="G3" s="631"/>
      <c r="H3" s="689" t="s">
        <v>162</v>
      </c>
    </row>
    <row r="4" spans="1:8" ht="21.95" customHeight="1">
      <c r="A4" s="633" t="s">
        <v>10</v>
      </c>
      <c r="B4" s="634"/>
      <c r="C4" s="634"/>
      <c r="D4" s="200" t="s">
        <v>154</v>
      </c>
      <c r="E4" s="200" t="s">
        <v>190</v>
      </c>
      <c r="F4" s="634" t="s">
        <v>163</v>
      </c>
      <c r="G4" s="634"/>
      <c r="H4" s="698"/>
    </row>
    <row r="5" spans="1:8" ht="21.95" customHeight="1">
      <c r="A5" s="201" t="s">
        <v>0</v>
      </c>
      <c r="B5" s="202" t="s">
        <v>1</v>
      </c>
      <c r="C5" s="202" t="s">
        <v>2</v>
      </c>
      <c r="D5" s="200" t="s">
        <v>164</v>
      </c>
      <c r="E5" s="200" t="s">
        <v>165</v>
      </c>
      <c r="F5" s="200" t="s">
        <v>22</v>
      </c>
      <c r="G5" s="203" t="s">
        <v>11</v>
      </c>
      <c r="H5" s="699"/>
    </row>
    <row r="6" spans="1:8" ht="21.95" customHeight="1">
      <c r="A6" s="635" t="s">
        <v>166</v>
      </c>
      <c r="B6" s="636"/>
      <c r="C6" s="636"/>
      <c r="D6" s="3" t="e">
        <f>SUM(D7+D15+D19+D24+D22)</f>
        <v>#REF!</v>
      </c>
      <c r="E6" s="3" t="e">
        <f>SUM(E7+E15+E19+E24+E22)</f>
        <v>#REF!</v>
      </c>
      <c r="F6" s="3" t="e">
        <f>SUM(E6-D6)</f>
        <v>#REF!</v>
      </c>
      <c r="G6" s="183" t="e">
        <f>SUM(F6/D6)</f>
        <v>#REF!</v>
      </c>
      <c r="H6" s="195"/>
    </row>
    <row r="7" spans="1:8" ht="21.95" customHeight="1">
      <c r="A7" s="5" t="s">
        <v>167</v>
      </c>
      <c r="B7" s="6"/>
      <c r="C7" s="6" t="s">
        <v>168</v>
      </c>
      <c r="D7" s="4" t="e">
        <f>SUM(D8+D11)</f>
        <v>#REF!</v>
      </c>
      <c r="E7" s="4" t="e">
        <f>SUM(E8+E11)</f>
        <v>#REF!</v>
      </c>
      <c r="F7" s="4" t="e">
        <f t="shared" ref="F7:F26" si="0">SUM(E7-D7)</f>
        <v>#REF!</v>
      </c>
      <c r="G7" s="184" t="e">
        <f t="shared" ref="G7:G25" si="1">SUM(F7/D7)</f>
        <v>#REF!</v>
      </c>
      <c r="H7" s="195"/>
    </row>
    <row r="8" spans="1:8" ht="21.95" customHeight="1">
      <c r="A8" s="191"/>
      <c r="B8" s="150" t="s">
        <v>116</v>
      </c>
      <c r="C8" s="151" t="s">
        <v>36</v>
      </c>
      <c r="D8" s="149" t="e">
        <f>SUM(D9:D10)</f>
        <v>#REF!</v>
      </c>
      <c r="E8" s="149" t="e">
        <f>SUM(E9:E10)</f>
        <v>#REF!</v>
      </c>
      <c r="F8" s="4" t="e">
        <f t="shared" si="0"/>
        <v>#REF!</v>
      </c>
      <c r="G8" s="184" t="e">
        <f t="shared" si="1"/>
        <v>#REF!</v>
      </c>
      <c r="H8" s="195"/>
    </row>
    <row r="9" spans="1:8" ht="21.95" customHeight="1">
      <c r="A9" s="191"/>
      <c r="B9" s="150"/>
      <c r="C9" s="150" t="s">
        <v>118</v>
      </c>
      <c r="D9" s="149" t="e">
        <f>#REF!</f>
        <v>#REF!</v>
      </c>
      <c r="E9" s="149" t="e">
        <f>#REF!</f>
        <v>#REF!</v>
      </c>
      <c r="F9" s="4" t="e">
        <f t="shared" si="0"/>
        <v>#REF!</v>
      </c>
      <c r="G9" s="184" t="e">
        <f t="shared" si="1"/>
        <v>#REF!</v>
      </c>
      <c r="H9" s="195"/>
    </row>
    <row r="10" spans="1:8" ht="21.95" customHeight="1">
      <c r="A10" s="155"/>
      <c r="B10" s="151"/>
      <c r="C10" s="150" t="s">
        <v>63</v>
      </c>
      <c r="D10" s="149" t="e">
        <f>#REF!</f>
        <v>#REF!</v>
      </c>
      <c r="E10" s="149" t="e">
        <f>#REF!</f>
        <v>#REF!</v>
      </c>
      <c r="F10" s="4" t="e">
        <f t="shared" si="0"/>
        <v>#REF!</v>
      </c>
      <c r="G10" s="184" t="e">
        <f t="shared" si="1"/>
        <v>#REF!</v>
      </c>
      <c r="H10" s="195"/>
    </row>
    <row r="11" spans="1:8" ht="21.95" customHeight="1">
      <c r="A11" s="155"/>
      <c r="B11" s="153" t="s">
        <v>180</v>
      </c>
      <c r="C11" s="151" t="s">
        <v>169</v>
      </c>
      <c r="D11" s="149" t="e">
        <f>SUM(D12:D14)</f>
        <v>#REF!</v>
      </c>
      <c r="E11" s="149" t="e">
        <f>SUM(E12:E14)</f>
        <v>#REF!</v>
      </c>
      <c r="F11" s="4" t="e">
        <f t="shared" si="0"/>
        <v>#REF!</v>
      </c>
      <c r="G11" s="184" t="e">
        <f t="shared" si="1"/>
        <v>#REF!</v>
      </c>
      <c r="H11" s="195"/>
    </row>
    <row r="12" spans="1:8" ht="21.95" customHeight="1">
      <c r="A12" s="155"/>
      <c r="B12" s="151"/>
      <c r="C12" s="151" t="s">
        <v>170</v>
      </c>
      <c r="D12" s="152" t="e">
        <f>#REF!</f>
        <v>#REF!</v>
      </c>
      <c r="E12" s="149" t="e">
        <f>#REF!</f>
        <v>#REF!</v>
      </c>
      <c r="F12" s="4" t="e">
        <f t="shared" si="0"/>
        <v>#REF!</v>
      </c>
      <c r="G12" s="184" t="e">
        <f t="shared" si="1"/>
        <v>#REF!</v>
      </c>
      <c r="H12" s="195" t="s">
        <v>239</v>
      </c>
    </row>
    <row r="13" spans="1:8" ht="21.95" customHeight="1">
      <c r="A13" s="155"/>
      <c r="B13" s="151"/>
      <c r="C13" s="150" t="s">
        <v>171</v>
      </c>
      <c r="D13" s="152" t="e">
        <f>#REF!</f>
        <v>#REF!</v>
      </c>
      <c r="E13" s="149" t="e">
        <f>#REF!</f>
        <v>#REF!</v>
      </c>
      <c r="F13" s="4" t="e">
        <f t="shared" si="0"/>
        <v>#REF!</v>
      </c>
      <c r="G13" s="184" t="e">
        <f t="shared" si="1"/>
        <v>#REF!</v>
      </c>
      <c r="H13" s="195"/>
    </row>
    <row r="14" spans="1:8" ht="21.95" customHeight="1">
      <c r="A14" s="155"/>
      <c r="B14" s="151"/>
      <c r="C14" s="151" t="s">
        <v>172</v>
      </c>
      <c r="D14" s="149" t="e">
        <f>#REF!</f>
        <v>#REF!</v>
      </c>
      <c r="E14" s="149" t="e">
        <f>#REF!</f>
        <v>#REF!</v>
      </c>
      <c r="F14" s="4" t="e">
        <f t="shared" si="0"/>
        <v>#REF!</v>
      </c>
      <c r="G14" s="184" t="e">
        <f t="shared" si="1"/>
        <v>#REF!</v>
      </c>
      <c r="H14" s="195"/>
    </row>
    <row r="15" spans="1:8" ht="21.95" customHeight="1">
      <c r="A15" s="5" t="s">
        <v>173</v>
      </c>
      <c r="B15" s="6"/>
      <c r="C15" s="6" t="s">
        <v>168</v>
      </c>
      <c r="D15" s="4" t="e">
        <f>SUM(D16)</f>
        <v>#REF!</v>
      </c>
      <c r="E15" s="149" t="e">
        <f>SUM(E16)</f>
        <v>#REF!</v>
      </c>
      <c r="F15" s="4" t="e">
        <f t="shared" si="0"/>
        <v>#REF!</v>
      </c>
      <c r="G15" s="184" t="e">
        <f t="shared" si="1"/>
        <v>#REF!</v>
      </c>
      <c r="H15" s="195"/>
    </row>
    <row r="16" spans="1:8" ht="21.95" customHeight="1">
      <c r="A16" s="191"/>
      <c r="B16" s="153" t="s">
        <v>174</v>
      </c>
      <c r="C16" s="151" t="s">
        <v>169</v>
      </c>
      <c r="D16" s="149" t="e">
        <f>SUM(D17:D18)</f>
        <v>#REF!</v>
      </c>
      <c r="E16" s="149" t="e">
        <f>SUM(E17:E18)</f>
        <v>#REF!</v>
      </c>
      <c r="F16" s="4" t="e">
        <f t="shared" si="0"/>
        <v>#REF!</v>
      </c>
      <c r="G16" s="184" t="e">
        <f t="shared" si="1"/>
        <v>#REF!</v>
      </c>
      <c r="H16" s="195"/>
    </row>
    <row r="17" spans="1:8" ht="21.95" customHeight="1">
      <c r="A17" s="191"/>
      <c r="B17" s="151"/>
      <c r="C17" s="150" t="s">
        <v>175</v>
      </c>
      <c r="D17" s="149" t="e">
        <f>#REF!</f>
        <v>#REF!</v>
      </c>
      <c r="E17" s="149" t="e">
        <f>#REF!</f>
        <v>#REF!</v>
      </c>
      <c r="F17" s="4" t="e">
        <f t="shared" si="0"/>
        <v>#REF!</v>
      </c>
      <c r="G17" s="184" t="e">
        <f t="shared" si="1"/>
        <v>#REF!</v>
      </c>
      <c r="H17" s="195" t="s">
        <v>181</v>
      </c>
    </row>
    <row r="18" spans="1:8" ht="21.95" customHeight="1">
      <c r="A18" s="192"/>
      <c r="B18" s="190"/>
      <c r="C18" s="150" t="s">
        <v>176</v>
      </c>
      <c r="D18" s="149" t="e">
        <f>#REF!</f>
        <v>#REF!</v>
      </c>
      <c r="E18" s="149" t="e">
        <f>#REF!</f>
        <v>#REF!</v>
      </c>
      <c r="F18" s="4" t="e">
        <f t="shared" si="0"/>
        <v>#REF!</v>
      </c>
      <c r="G18" s="184" t="e">
        <f t="shared" si="1"/>
        <v>#REF!</v>
      </c>
      <c r="H18" s="195" t="s">
        <v>182</v>
      </c>
    </row>
    <row r="19" spans="1:8" ht="21.95" customHeight="1">
      <c r="A19" s="155" t="s">
        <v>227</v>
      </c>
      <c r="B19" s="151"/>
      <c r="C19" s="151" t="s">
        <v>168</v>
      </c>
      <c r="D19" s="149" t="e">
        <f>SUM(D20)</f>
        <v>#REF!</v>
      </c>
      <c r="E19" s="149" t="e">
        <f>SUM(E20:E21)</f>
        <v>#REF!</v>
      </c>
      <c r="F19" s="4" t="e">
        <f t="shared" si="0"/>
        <v>#REF!</v>
      </c>
      <c r="G19" s="184" t="e">
        <f t="shared" si="1"/>
        <v>#REF!</v>
      </c>
      <c r="H19" s="195"/>
    </row>
    <row r="20" spans="1:8" ht="21.95" customHeight="1">
      <c r="A20" s="155"/>
      <c r="B20" s="151" t="s">
        <v>230</v>
      </c>
      <c r="C20" s="151" t="s">
        <v>231</v>
      </c>
      <c r="D20" s="149" t="e">
        <f>#REF!</f>
        <v>#REF!</v>
      </c>
      <c r="E20" s="149" t="e">
        <f>#REF!</f>
        <v>#REF!</v>
      </c>
      <c r="F20" s="4" t="e">
        <f t="shared" si="0"/>
        <v>#REF!</v>
      </c>
      <c r="G20" s="184" t="e">
        <f t="shared" si="1"/>
        <v>#REF!</v>
      </c>
      <c r="H20" s="195"/>
    </row>
    <row r="21" spans="1:8" s="214" customFormat="1" ht="21.95" customHeight="1">
      <c r="A21" s="155"/>
      <c r="B21" s="151"/>
      <c r="C21" s="151"/>
      <c r="D21" s="149" t="e">
        <f>#REF!</f>
        <v>#REF!</v>
      </c>
      <c r="E21" s="149" t="e">
        <f>#REF!</f>
        <v>#REF!</v>
      </c>
      <c r="F21" s="4" t="e">
        <f t="shared" si="0"/>
        <v>#REF!</v>
      </c>
      <c r="G21" s="184">
        <v>1</v>
      </c>
      <c r="H21" s="195"/>
    </row>
    <row r="22" spans="1:8" s="214" customFormat="1" ht="21.95" customHeight="1">
      <c r="A22" s="155" t="s">
        <v>144</v>
      </c>
      <c r="B22" s="151" t="s">
        <v>144</v>
      </c>
      <c r="C22" s="151" t="s">
        <v>39</v>
      </c>
      <c r="D22" s="149" t="e">
        <f>SUM(D23)</f>
        <v>#REF!</v>
      </c>
      <c r="E22" s="149" t="e">
        <f>SUM(E23)</f>
        <v>#REF!</v>
      </c>
      <c r="F22" s="4" t="e">
        <f>SUM(E22-D22)</f>
        <v>#REF!</v>
      </c>
      <c r="G22" s="184" t="e">
        <f t="shared" si="1"/>
        <v>#REF!</v>
      </c>
      <c r="H22" s="195"/>
    </row>
    <row r="23" spans="1:8" s="214" customFormat="1" ht="21.95" customHeight="1">
      <c r="A23" s="155"/>
      <c r="B23" s="151"/>
      <c r="C23" s="151" t="s">
        <v>145</v>
      </c>
      <c r="D23" s="149" t="e">
        <f>#REF!</f>
        <v>#REF!</v>
      </c>
      <c r="E23" s="149" t="e">
        <f>#REF!</f>
        <v>#REF!</v>
      </c>
      <c r="F23" s="4" t="e">
        <f>SUM(E23-D23)</f>
        <v>#REF!</v>
      </c>
      <c r="G23" s="184" t="e">
        <f t="shared" si="1"/>
        <v>#REF!</v>
      </c>
      <c r="H23" s="195"/>
    </row>
    <row r="24" spans="1:8" ht="21.95" customHeight="1">
      <c r="A24" s="155" t="s">
        <v>177</v>
      </c>
      <c r="B24" s="151" t="s">
        <v>177</v>
      </c>
      <c r="C24" s="151" t="s">
        <v>168</v>
      </c>
      <c r="D24" s="149" t="e">
        <f>SUM(D25:D26)</f>
        <v>#REF!</v>
      </c>
      <c r="E24" s="149" t="e">
        <f>SUM(E25:E26)</f>
        <v>#REF!</v>
      </c>
      <c r="F24" s="4" t="e">
        <f t="shared" si="0"/>
        <v>#REF!</v>
      </c>
      <c r="G24" s="184" t="e">
        <f t="shared" si="1"/>
        <v>#REF!</v>
      </c>
      <c r="H24" s="195"/>
    </row>
    <row r="25" spans="1:8" ht="21.95" customHeight="1">
      <c r="A25" s="155"/>
      <c r="B25" s="151"/>
      <c r="C25" s="153" t="s">
        <v>178</v>
      </c>
      <c r="D25" s="149" t="e">
        <f>#REF!</f>
        <v>#REF!</v>
      </c>
      <c r="E25" s="149" t="e">
        <f>#REF!</f>
        <v>#REF!</v>
      </c>
      <c r="F25" s="4" t="e">
        <f t="shared" si="0"/>
        <v>#REF!</v>
      </c>
      <c r="G25" s="184" t="e">
        <f t="shared" si="1"/>
        <v>#REF!</v>
      </c>
      <c r="H25" s="195"/>
    </row>
    <row r="26" spans="1:8" ht="21.95" customHeight="1" thickBot="1">
      <c r="A26" s="193"/>
      <c r="B26" s="175"/>
      <c r="C26" s="175" t="s">
        <v>179</v>
      </c>
      <c r="D26" s="161" t="e">
        <f>#REF!</f>
        <v>#REF!</v>
      </c>
      <c r="E26" s="161" t="e">
        <f>#REF!</f>
        <v>#REF!</v>
      </c>
      <c r="F26" s="9" t="e">
        <f t="shared" si="0"/>
        <v>#REF!</v>
      </c>
      <c r="G26" s="194">
        <v>0</v>
      </c>
      <c r="H26" s="196"/>
    </row>
    <row r="27" spans="1:8" ht="16.5" customHeight="1"/>
    <row r="28" spans="1:8" ht="27" customHeight="1">
      <c r="A28" s="632" t="s">
        <v>486</v>
      </c>
      <c r="B28" s="632"/>
      <c r="C28" s="632"/>
      <c r="D28" s="632"/>
      <c r="E28" s="632"/>
      <c r="F28" s="632"/>
      <c r="G28" s="632"/>
      <c r="H28" s="697"/>
    </row>
    <row r="29" spans="1:8" ht="26.25" customHeight="1" thickBot="1">
      <c r="A29" s="696" t="s">
        <v>160</v>
      </c>
      <c r="B29" s="696"/>
      <c r="C29" s="696"/>
      <c r="D29" s="696"/>
      <c r="E29" s="696"/>
      <c r="F29" s="696"/>
      <c r="G29" s="696"/>
      <c r="H29" s="185" t="s">
        <v>159</v>
      </c>
    </row>
    <row r="30" spans="1:8" ht="20.45" customHeight="1">
      <c r="A30" s="692" t="s">
        <v>9</v>
      </c>
      <c r="B30" s="693"/>
      <c r="C30" s="693"/>
      <c r="D30" s="693"/>
      <c r="E30" s="693"/>
      <c r="F30" s="693"/>
      <c r="G30" s="693"/>
      <c r="H30" s="689" t="s">
        <v>162</v>
      </c>
    </row>
    <row r="31" spans="1:8" ht="20.45" customHeight="1">
      <c r="A31" s="694" t="s">
        <v>10</v>
      </c>
      <c r="B31" s="695"/>
      <c r="C31" s="695"/>
      <c r="D31" s="147" t="s">
        <v>154</v>
      </c>
      <c r="E31" s="147" t="s">
        <v>190</v>
      </c>
      <c r="F31" s="695" t="s">
        <v>31</v>
      </c>
      <c r="G31" s="695"/>
      <c r="H31" s="690"/>
    </row>
    <row r="32" spans="1:8" ht="20.45" customHeight="1">
      <c r="A32" s="181" t="s">
        <v>0</v>
      </c>
      <c r="B32" s="182" t="s">
        <v>1</v>
      </c>
      <c r="C32" s="182" t="s">
        <v>2</v>
      </c>
      <c r="D32" s="147" t="s">
        <v>114</v>
      </c>
      <c r="E32" s="147" t="s">
        <v>113</v>
      </c>
      <c r="F32" s="147" t="s">
        <v>22</v>
      </c>
      <c r="G32" s="186" t="s">
        <v>11</v>
      </c>
      <c r="H32" s="691"/>
    </row>
    <row r="33" spans="1:8" ht="20.45" customHeight="1">
      <c r="A33" s="635" t="s">
        <v>115</v>
      </c>
      <c r="B33" s="636"/>
      <c r="C33" s="636"/>
      <c r="D33" s="3" t="e">
        <f>SUM(D34+D58+D61+D73+D75)</f>
        <v>#REF!</v>
      </c>
      <c r="E33" s="3" t="e">
        <f>SUM(E34+E58+E61+E73+E75+E71)</f>
        <v>#REF!</v>
      </c>
      <c r="F33" s="3" t="e">
        <f>SUM(F34+F58+F61+F73+F75)</f>
        <v>#REF!</v>
      </c>
      <c r="G33" s="184" t="e">
        <f t="shared" ref="G33:G46" si="2">SUM(F33/D33)</f>
        <v>#REF!</v>
      </c>
      <c r="H33" s="198"/>
    </row>
    <row r="34" spans="1:8" ht="20.45" customHeight="1">
      <c r="A34" s="162" t="s">
        <v>4</v>
      </c>
      <c r="B34" s="700" t="s">
        <v>39</v>
      </c>
      <c r="C34" s="700"/>
      <c r="D34" s="148" t="e">
        <f>SUM(D35+D43+D47)</f>
        <v>#REF!</v>
      </c>
      <c r="E34" s="149" t="e">
        <f>SUM(E35+E43+E47)</f>
        <v>#REF!</v>
      </c>
      <c r="F34" s="4" t="e">
        <f t="shared" ref="F34:F52" si="3">SUM(E34-D34)</f>
        <v>#REF!</v>
      </c>
      <c r="G34" s="184" t="e">
        <f t="shared" si="2"/>
        <v>#REF!</v>
      </c>
      <c r="H34" s="198"/>
    </row>
    <row r="35" spans="1:8" ht="20.45" customHeight="1">
      <c r="A35" s="701"/>
      <c r="B35" s="179" t="s">
        <v>5</v>
      </c>
      <c r="C35" s="179" t="s">
        <v>12</v>
      </c>
      <c r="D35" s="148" t="e">
        <f>SUM(D36:D42)</f>
        <v>#REF!</v>
      </c>
      <c r="E35" s="149" t="e">
        <f>SUM(E36:E42)</f>
        <v>#REF!</v>
      </c>
      <c r="F35" s="4" t="e">
        <f t="shared" si="3"/>
        <v>#REF!</v>
      </c>
      <c r="G35" s="184" t="e">
        <f t="shared" si="2"/>
        <v>#REF!</v>
      </c>
      <c r="H35" s="198"/>
    </row>
    <row r="36" spans="1:8" ht="20.45" customHeight="1">
      <c r="A36" s="701"/>
      <c r="B36" s="700"/>
      <c r="C36" s="179" t="s">
        <v>13</v>
      </c>
      <c r="D36" s="148" t="e">
        <f>#REF!</f>
        <v>#REF!</v>
      </c>
      <c r="E36" s="149" t="e">
        <f>#REF!</f>
        <v>#REF!</v>
      </c>
      <c r="F36" s="4" t="e">
        <f t="shared" si="3"/>
        <v>#REF!</v>
      </c>
      <c r="G36" s="184" t="e">
        <f t="shared" si="2"/>
        <v>#REF!</v>
      </c>
      <c r="H36" s="198"/>
    </row>
    <row r="37" spans="1:8" ht="20.45" customHeight="1">
      <c r="A37" s="701"/>
      <c r="B37" s="700"/>
      <c r="C37" s="179" t="s">
        <v>54</v>
      </c>
      <c r="D37" s="148" t="e">
        <f>#REF!</f>
        <v>#REF!</v>
      </c>
      <c r="E37" s="149" t="e">
        <f>#REF!</f>
        <v>#REF!</v>
      </c>
      <c r="F37" s="4" t="e">
        <f t="shared" si="3"/>
        <v>#REF!</v>
      </c>
      <c r="G37" s="184" t="e">
        <f t="shared" si="2"/>
        <v>#REF!</v>
      </c>
      <c r="H37" s="198"/>
    </row>
    <row r="38" spans="1:8" ht="20.45" customHeight="1">
      <c r="A38" s="701"/>
      <c r="B38" s="700"/>
      <c r="C38" s="179" t="s">
        <v>60</v>
      </c>
      <c r="D38" s="148" t="e">
        <f>#REF!</f>
        <v>#REF!</v>
      </c>
      <c r="E38" s="149" t="e">
        <f>#REF!</f>
        <v>#REF!</v>
      </c>
      <c r="F38" s="4" t="e">
        <f t="shared" si="3"/>
        <v>#REF!</v>
      </c>
      <c r="G38" s="184" t="e">
        <f t="shared" si="2"/>
        <v>#REF!</v>
      </c>
      <c r="H38" s="198"/>
    </row>
    <row r="39" spans="1:8" ht="20.45" customHeight="1">
      <c r="A39" s="701"/>
      <c r="B39" s="700"/>
      <c r="C39" s="179" t="s">
        <v>119</v>
      </c>
      <c r="D39" s="148" t="e">
        <f>#REF!</f>
        <v>#REF!</v>
      </c>
      <c r="E39" s="149" t="e">
        <f>#REF!</f>
        <v>#REF!</v>
      </c>
      <c r="F39" s="4" t="e">
        <f t="shared" si="3"/>
        <v>#REF!</v>
      </c>
      <c r="G39" s="184" t="e">
        <f t="shared" si="2"/>
        <v>#REF!</v>
      </c>
      <c r="H39" s="198"/>
    </row>
    <row r="40" spans="1:8" ht="20.45" customHeight="1">
      <c r="A40" s="701"/>
      <c r="B40" s="704"/>
      <c r="C40" s="179" t="s">
        <v>33</v>
      </c>
      <c r="D40" s="148" t="e">
        <f>#REF!</f>
        <v>#REF!</v>
      </c>
      <c r="E40" s="149" t="e">
        <f>#REF!</f>
        <v>#REF!</v>
      </c>
      <c r="F40" s="4" t="e">
        <f t="shared" si="3"/>
        <v>#REF!</v>
      </c>
      <c r="G40" s="184" t="e">
        <f t="shared" si="2"/>
        <v>#REF!</v>
      </c>
      <c r="H40" s="198"/>
    </row>
    <row r="41" spans="1:8" ht="20.45" customHeight="1">
      <c r="A41" s="701"/>
      <c r="B41" s="704"/>
      <c r="C41" s="179" t="s">
        <v>120</v>
      </c>
      <c r="D41" s="148" t="e">
        <f>#REF!</f>
        <v>#REF!</v>
      </c>
      <c r="E41" s="149" t="e">
        <f>#REF!</f>
        <v>#REF!</v>
      </c>
      <c r="F41" s="4" t="e">
        <f t="shared" si="3"/>
        <v>#REF!</v>
      </c>
      <c r="G41" s="184" t="e">
        <f t="shared" si="2"/>
        <v>#REF!</v>
      </c>
      <c r="H41" s="198" t="s">
        <v>191</v>
      </c>
    </row>
    <row r="42" spans="1:8" ht="20.45" customHeight="1">
      <c r="A42" s="701"/>
      <c r="B42" s="704"/>
      <c r="C42" s="179" t="s">
        <v>83</v>
      </c>
      <c r="D42" s="148" t="e">
        <f>#REF!</f>
        <v>#REF!</v>
      </c>
      <c r="E42" s="149" t="e">
        <f>#REF!</f>
        <v>#REF!</v>
      </c>
      <c r="F42" s="4" t="e">
        <f t="shared" si="3"/>
        <v>#REF!</v>
      </c>
      <c r="G42" s="184" t="e">
        <f t="shared" si="2"/>
        <v>#REF!</v>
      </c>
      <c r="H42" s="198" t="s">
        <v>236</v>
      </c>
    </row>
    <row r="43" spans="1:8" ht="20.45" customHeight="1">
      <c r="A43" s="701"/>
      <c r="B43" s="179" t="s">
        <v>158</v>
      </c>
      <c r="C43" s="179" t="s">
        <v>12</v>
      </c>
      <c r="D43" s="148" t="e">
        <f>SUM(D44:D46)</f>
        <v>#REF!</v>
      </c>
      <c r="E43" s="149" t="e">
        <f>SUM(E44:E46)</f>
        <v>#REF!</v>
      </c>
      <c r="F43" s="4" t="e">
        <f t="shared" si="3"/>
        <v>#REF!</v>
      </c>
      <c r="G43" s="184" t="e">
        <f t="shared" si="2"/>
        <v>#REF!</v>
      </c>
      <c r="H43" s="198"/>
    </row>
    <row r="44" spans="1:8" ht="20.45" customHeight="1">
      <c r="A44" s="701"/>
      <c r="B44" s="179"/>
      <c r="C44" s="179" t="s">
        <v>118</v>
      </c>
      <c r="D44" s="148" t="e">
        <f>#REF!</f>
        <v>#REF!</v>
      </c>
      <c r="E44" s="149" t="e">
        <f>#REF!</f>
        <v>#REF!</v>
      </c>
      <c r="F44" s="4" t="e">
        <f t="shared" si="3"/>
        <v>#REF!</v>
      </c>
      <c r="G44" s="184" t="e">
        <f t="shared" si="2"/>
        <v>#REF!</v>
      </c>
      <c r="H44" s="198"/>
    </row>
    <row r="45" spans="1:8" ht="20.45" customHeight="1">
      <c r="A45" s="701"/>
      <c r="B45" s="179"/>
      <c r="C45" s="179" t="s">
        <v>88</v>
      </c>
      <c r="D45" s="148" t="e">
        <f>#REF!</f>
        <v>#REF!</v>
      </c>
      <c r="E45" s="149" t="e">
        <f>#REF!</f>
        <v>#REF!</v>
      </c>
      <c r="F45" s="4" t="e">
        <f t="shared" si="3"/>
        <v>#REF!</v>
      </c>
      <c r="G45" s="184" t="e">
        <f t="shared" si="2"/>
        <v>#REF!</v>
      </c>
      <c r="H45" s="198"/>
    </row>
    <row r="46" spans="1:8" ht="20.45" customHeight="1">
      <c r="A46" s="701"/>
      <c r="B46" s="179"/>
      <c r="C46" s="179" t="s">
        <v>91</v>
      </c>
      <c r="D46" s="148" t="e">
        <f>#REF!</f>
        <v>#REF!</v>
      </c>
      <c r="E46" s="149" t="e">
        <f>#REF!</f>
        <v>#REF!</v>
      </c>
      <c r="F46" s="4" t="e">
        <f t="shared" si="3"/>
        <v>#REF!</v>
      </c>
      <c r="G46" s="184" t="e">
        <f t="shared" si="2"/>
        <v>#REF!</v>
      </c>
      <c r="H46" s="198" t="s">
        <v>199</v>
      </c>
    </row>
    <row r="47" spans="1:8" ht="20.45" customHeight="1">
      <c r="A47" s="701"/>
      <c r="B47" s="179" t="s">
        <v>121</v>
      </c>
      <c r="C47" s="179" t="s">
        <v>36</v>
      </c>
      <c r="D47" s="148" t="e">
        <f>SUM(D48:D52)</f>
        <v>#REF!</v>
      </c>
      <c r="E47" s="149" t="e">
        <f>SUM(E48:E52)</f>
        <v>#REF!</v>
      </c>
      <c r="F47" s="4" t="e">
        <f t="shared" si="3"/>
        <v>#REF!</v>
      </c>
      <c r="G47" s="184" t="e">
        <f t="shared" ref="G47:G52" si="4">SUM(F47/D47)</f>
        <v>#REF!</v>
      </c>
      <c r="H47" s="198"/>
    </row>
    <row r="48" spans="1:8" ht="20.45" customHeight="1">
      <c r="A48" s="701"/>
      <c r="B48" s="179"/>
      <c r="C48" s="179" t="s">
        <v>122</v>
      </c>
      <c r="D48" s="148" t="e">
        <f>#REF!</f>
        <v>#REF!</v>
      </c>
      <c r="E48" s="149" t="e">
        <f>#REF!</f>
        <v>#REF!</v>
      </c>
      <c r="F48" s="4" t="e">
        <f t="shared" si="3"/>
        <v>#REF!</v>
      </c>
      <c r="G48" s="184" t="e">
        <f t="shared" si="4"/>
        <v>#REF!</v>
      </c>
      <c r="H48" s="198" t="s">
        <v>196</v>
      </c>
    </row>
    <row r="49" spans="1:8" ht="20.45" customHeight="1">
      <c r="A49" s="702"/>
      <c r="B49" s="180"/>
      <c r="C49" s="179" t="s">
        <v>93</v>
      </c>
      <c r="D49" s="148" t="e">
        <f>#REF!</f>
        <v>#REF!</v>
      </c>
      <c r="E49" s="149" t="e">
        <f>#REF!</f>
        <v>#REF!</v>
      </c>
      <c r="F49" s="4" t="e">
        <f t="shared" si="3"/>
        <v>#REF!</v>
      </c>
      <c r="G49" s="184" t="e">
        <f t="shared" si="4"/>
        <v>#REF!</v>
      </c>
      <c r="H49" s="198" t="s">
        <v>197</v>
      </c>
    </row>
    <row r="50" spans="1:8" ht="20.45" customHeight="1">
      <c r="A50" s="702"/>
      <c r="B50" s="180"/>
      <c r="C50" s="179" t="s">
        <v>34</v>
      </c>
      <c r="D50" s="148" t="e">
        <f>#REF!</f>
        <v>#REF!</v>
      </c>
      <c r="E50" s="149" t="e">
        <f>#REF!</f>
        <v>#REF!</v>
      </c>
      <c r="F50" s="4" t="e">
        <f t="shared" si="3"/>
        <v>#REF!</v>
      </c>
      <c r="G50" s="184" t="e">
        <f t="shared" si="4"/>
        <v>#REF!</v>
      </c>
      <c r="H50" s="198" t="s">
        <v>196</v>
      </c>
    </row>
    <row r="51" spans="1:8" ht="20.45" customHeight="1">
      <c r="A51" s="702"/>
      <c r="B51" s="180"/>
      <c r="C51" s="179" t="s">
        <v>102</v>
      </c>
      <c r="D51" s="148" t="e">
        <f>#REF!</f>
        <v>#REF!</v>
      </c>
      <c r="E51" s="149" t="e">
        <f>#REF!</f>
        <v>#REF!</v>
      </c>
      <c r="F51" s="4" t="e">
        <f t="shared" si="3"/>
        <v>#REF!</v>
      </c>
      <c r="G51" s="184" t="e">
        <f t="shared" si="4"/>
        <v>#REF!</v>
      </c>
      <c r="H51" s="198" t="s">
        <v>193</v>
      </c>
    </row>
    <row r="52" spans="1:8" ht="20.45" customHeight="1" thickBot="1">
      <c r="A52" s="703"/>
      <c r="B52" s="197"/>
      <c r="C52" s="159" t="s">
        <v>94</v>
      </c>
      <c r="D52" s="160" t="e">
        <f>#REF!</f>
        <v>#REF!</v>
      </c>
      <c r="E52" s="161" t="e">
        <f>#REF!</f>
        <v>#REF!</v>
      </c>
      <c r="F52" s="9" t="e">
        <f t="shared" si="3"/>
        <v>#REF!</v>
      </c>
      <c r="G52" s="194" t="e">
        <f t="shared" si="4"/>
        <v>#REF!</v>
      </c>
      <c r="H52" s="199" t="s">
        <v>194</v>
      </c>
    </row>
    <row r="53" spans="1:8" ht="21.2" customHeight="1">
      <c r="A53" s="632" t="s">
        <v>486</v>
      </c>
      <c r="B53" s="632"/>
      <c r="C53" s="632"/>
      <c r="D53" s="632"/>
      <c r="E53" s="632"/>
      <c r="F53" s="632"/>
      <c r="G53" s="632"/>
      <c r="H53" s="697"/>
    </row>
    <row r="54" spans="1:8" ht="21.2" customHeight="1" thickBot="1">
      <c r="A54" s="696"/>
      <c r="B54" s="696"/>
      <c r="C54" s="696"/>
      <c r="D54" s="696"/>
      <c r="E54" s="696"/>
      <c r="F54" s="696"/>
      <c r="G54" s="696"/>
      <c r="H54" s="185" t="s">
        <v>159</v>
      </c>
    </row>
    <row r="55" spans="1:8" ht="21.2" customHeight="1">
      <c r="A55" s="692" t="s">
        <v>9</v>
      </c>
      <c r="B55" s="693"/>
      <c r="C55" s="693"/>
      <c r="D55" s="693"/>
      <c r="E55" s="693"/>
      <c r="F55" s="693"/>
      <c r="G55" s="705"/>
      <c r="H55" s="689" t="s">
        <v>162</v>
      </c>
    </row>
    <row r="56" spans="1:8" ht="21.2" customHeight="1">
      <c r="A56" s="694" t="s">
        <v>10</v>
      </c>
      <c r="B56" s="695"/>
      <c r="C56" s="695"/>
      <c r="D56" s="147" t="s">
        <v>154</v>
      </c>
      <c r="E56" s="147" t="s">
        <v>190</v>
      </c>
      <c r="F56" s="695" t="s">
        <v>31</v>
      </c>
      <c r="G56" s="706"/>
      <c r="H56" s="690"/>
    </row>
    <row r="57" spans="1:8" ht="21.2" customHeight="1">
      <c r="A57" s="181" t="s">
        <v>0</v>
      </c>
      <c r="B57" s="182" t="s">
        <v>1</v>
      </c>
      <c r="C57" s="182" t="s">
        <v>2</v>
      </c>
      <c r="D57" s="147" t="s">
        <v>114</v>
      </c>
      <c r="E57" s="147" t="s">
        <v>113</v>
      </c>
      <c r="F57" s="147" t="s">
        <v>22</v>
      </c>
      <c r="G57" s="187" t="s">
        <v>11</v>
      </c>
      <c r="H57" s="691"/>
    </row>
    <row r="58" spans="1:8" ht="21.2" customHeight="1">
      <c r="A58" s="162" t="s">
        <v>95</v>
      </c>
      <c r="B58" s="179" t="s">
        <v>96</v>
      </c>
      <c r="C58" s="179" t="s">
        <v>39</v>
      </c>
      <c r="D58" s="148" t="e">
        <f>SUM(D59:D60)</f>
        <v>#REF!</v>
      </c>
      <c r="E58" s="149" t="e">
        <f>SUM(E59:E60)</f>
        <v>#REF!</v>
      </c>
      <c r="F58" s="4" t="e">
        <f>SUM(E58-D58)</f>
        <v>#REF!</v>
      </c>
      <c r="G58" s="184" t="e">
        <f>SUM(F58/D58)</f>
        <v>#REF!</v>
      </c>
      <c r="H58" s="198"/>
    </row>
    <row r="59" spans="1:8" ht="21.2" customHeight="1">
      <c r="A59" s="162"/>
      <c r="B59" s="179"/>
      <c r="C59" s="179" t="s">
        <v>96</v>
      </c>
      <c r="D59" s="149" t="e">
        <f>#REF!</f>
        <v>#REF!</v>
      </c>
      <c r="E59" s="149" t="e">
        <f>#REF!</f>
        <v>#REF!</v>
      </c>
      <c r="F59" s="4" t="e">
        <f>SUM(E59-D59)</f>
        <v>#REF!</v>
      </c>
      <c r="G59" s="184">
        <v>0</v>
      </c>
      <c r="H59" s="198" t="s">
        <v>238</v>
      </c>
    </row>
    <row r="60" spans="1:8" ht="21.2" customHeight="1">
      <c r="A60" s="162"/>
      <c r="B60" s="179"/>
      <c r="C60" s="179" t="s">
        <v>97</v>
      </c>
      <c r="D60" s="149" t="e">
        <f>#REF!</f>
        <v>#REF!</v>
      </c>
      <c r="E60" s="149" t="e">
        <f>#REF!</f>
        <v>#REF!</v>
      </c>
      <c r="F60" s="4" t="e">
        <f>SUM(E60-D60)</f>
        <v>#REF!</v>
      </c>
      <c r="G60" s="184" t="e">
        <f>SUM(F60/D60)</f>
        <v>#REF!</v>
      </c>
      <c r="H60" s="198" t="s">
        <v>195</v>
      </c>
    </row>
    <row r="61" spans="1:8" ht="21.2" customHeight="1">
      <c r="A61" s="162" t="s">
        <v>123</v>
      </c>
      <c r="B61" s="163"/>
      <c r="C61" s="179" t="s">
        <v>39</v>
      </c>
      <c r="D61" s="148" t="e">
        <f>SUM(D62+D65+D68)</f>
        <v>#REF!</v>
      </c>
      <c r="E61" s="149" t="e">
        <f>SUM(E62+E65+E68)</f>
        <v>#REF!</v>
      </c>
      <c r="F61" s="152" t="e">
        <f>SUM(E61-D61)</f>
        <v>#REF!</v>
      </c>
      <c r="G61" s="188" t="e">
        <f>SUM(F61/D61)</f>
        <v>#REF!</v>
      </c>
      <c r="H61" s="198"/>
    </row>
    <row r="62" spans="1:8" ht="21.2" customHeight="1">
      <c r="A62" s="164"/>
      <c r="B62" s="156" t="s">
        <v>124</v>
      </c>
      <c r="C62" s="156" t="s">
        <v>36</v>
      </c>
      <c r="D62" s="148" t="e">
        <f>SUM(D63:D64)</f>
        <v>#REF!</v>
      </c>
      <c r="E62" s="149" t="e">
        <f>SUM(E63:E64)</f>
        <v>#REF!</v>
      </c>
      <c r="F62" s="152" t="e">
        <f t="shared" ref="F62:F77" si="5">SUM(E62-D62)</f>
        <v>#REF!</v>
      </c>
      <c r="G62" s="188" t="e">
        <f t="shared" ref="G62:G73" si="6">SUM(F62/D62)</f>
        <v>#REF!</v>
      </c>
      <c r="H62" s="198"/>
    </row>
    <row r="63" spans="1:8" ht="21.2" customHeight="1">
      <c r="A63" s="165"/>
      <c r="B63" s="154"/>
      <c r="C63" s="179" t="s">
        <v>98</v>
      </c>
      <c r="D63" s="148" t="e">
        <f>#REF!</f>
        <v>#REF!</v>
      </c>
      <c r="E63" s="149" t="e">
        <f>#REF!</f>
        <v>#REF!</v>
      </c>
      <c r="F63" s="152" t="e">
        <f t="shared" si="5"/>
        <v>#REF!</v>
      </c>
      <c r="G63" s="188" t="e">
        <f t="shared" si="6"/>
        <v>#REF!</v>
      </c>
      <c r="H63" s="198"/>
    </row>
    <row r="64" spans="1:8" ht="21.2" customHeight="1">
      <c r="A64" s="165"/>
      <c r="B64" s="156"/>
      <c r="C64" s="179" t="s">
        <v>101</v>
      </c>
      <c r="D64" s="149" t="e">
        <f>#REF!</f>
        <v>#REF!</v>
      </c>
      <c r="E64" s="149" t="e">
        <f>#REF!</f>
        <v>#REF!</v>
      </c>
      <c r="F64" s="152" t="e">
        <f t="shared" si="5"/>
        <v>#REF!</v>
      </c>
      <c r="G64" s="188" t="e">
        <f t="shared" si="6"/>
        <v>#REF!</v>
      </c>
      <c r="H64" s="198"/>
    </row>
    <row r="65" spans="1:8" ht="21.2" customHeight="1">
      <c r="A65" s="165"/>
      <c r="B65" s="179" t="s">
        <v>127</v>
      </c>
      <c r="C65" s="179" t="s">
        <v>36</v>
      </c>
      <c r="D65" s="166" t="e">
        <f>SUM(D66:D67)</f>
        <v>#REF!</v>
      </c>
      <c r="E65" s="149" t="e">
        <f>SUM(E66:E67)</f>
        <v>#REF!</v>
      </c>
      <c r="F65" s="152" t="e">
        <f t="shared" si="5"/>
        <v>#REF!</v>
      </c>
      <c r="G65" s="188" t="e">
        <f t="shared" si="6"/>
        <v>#REF!</v>
      </c>
      <c r="H65" s="198"/>
    </row>
    <row r="66" spans="1:8" ht="21.2" customHeight="1">
      <c r="A66" s="165"/>
      <c r="B66" s="167"/>
      <c r="C66" s="179" t="s">
        <v>156</v>
      </c>
      <c r="D66" s="149" t="e">
        <f>#REF!</f>
        <v>#REF!</v>
      </c>
      <c r="E66" s="149" t="e">
        <f>#REF!</f>
        <v>#REF!</v>
      </c>
      <c r="F66" s="152" t="e">
        <f t="shared" si="5"/>
        <v>#REF!</v>
      </c>
      <c r="G66" s="188" t="e">
        <f t="shared" si="6"/>
        <v>#REF!</v>
      </c>
      <c r="H66" s="198" t="s">
        <v>234</v>
      </c>
    </row>
    <row r="67" spans="1:8" ht="21.2" customHeight="1">
      <c r="A67" s="165"/>
      <c r="B67" s="167"/>
      <c r="C67" s="179" t="s">
        <v>106</v>
      </c>
      <c r="D67" s="149" t="e">
        <f>#REF!</f>
        <v>#REF!</v>
      </c>
      <c r="E67" s="149" t="e">
        <f>#REF!</f>
        <v>#REF!</v>
      </c>
      <c r="F67" s="152" t="e">
        <f t="shared" si="5"/>
        <v>#REF!</v>
      </c>
      <c r="G67" s="188" t="e">
        <f t="shared" si="6"/>
        <v>#REF!</v>
      </c>
      <c r="H67" s="198" t="s">
        <v>235</v>
      </c>
    </row>
    <row r="68" spans="1:8" ht="21.2" customHeight="1">
      <c r="A68" s="165"/>
      <c r="B68" s="163" t="s">
        <v>157</v>
      </c>
      <c r="C68" s="179" t="s">
        <v>36</v>
      </c>
      <c r="D68" s="148" t="e">
        <f>SUM(D69:D70)</f>
        <v>#REF!</v>
      </c>
      <c r="E68" s="149" t="e">
        <f>SUM(E69:E70)</f>
        <v>#REF!</v>
      </c>
      <c r="F68" s="152" t="e">
        <f t="shared" si="5"/>
        <v>#REF!</v>
      </c>
      <c r="G68" s="188" t="e">
        <f t="shared" si="6"/>
        <v>#REF!</v>
      </c>
      <c r="H68" s="198"/>
    </row>
    <row r="69" spans="1:8" ht="21.2" customHeight="1">
      <c r="A69" s="165"/>
      <c r="B69" s="169"/>
      <c r="C69" s="179" t="s">
        <v>37</v>
      </c>
      <c r="D69" s="149" t="e">
        <f>#REF!</f>
        <v>#REF!</v>
      </c>
      <c r="E69" s="149" t="e">
        <f>#REF!</f>
        <v>#REF!</v>
      </c>
      <c r="F69" s="152" t="e">
        <f t="shared" si="5"/>
        <v>#REF!</v>
      </c>
      <c r="G69" s="188" t="e">
        <f t="shared" si="6"/>
        <v>#REF!</v>
      </c>
      <c r="H69" s="198" t="s">
        <v>232</v>
      </c>
    </row>
    <row r="70" spans="1:8" ht="21.2" customHeight="1">
      <c r="A70" s="170"/>
      <c r="B70" s="171"/>
      <c r="C70" s="179" t="s">
        <v>38</v>
      </c>
      <c r="D70" s="149" t="e">
        <f>#REF!</f>
        <v>#REF!</v>
      </c>
      <c r="E70" s="149" t="e">
        <f>#REF!</f>
        <v>#REF!</v>
      </c>
      <c r="F70" s="152" t="e">
        <f t="shared" si="5"/>
        <v>#REF!</v>
      </c>
      <c r="G70" s="188" t="e">
        <f t="shared" si="6"/>
        <v>#REF!</v>
      </c>
      <c r="H70" s="198" t="s">
        <v>198</v>
      </c>
    </row>
    <row r="71" spans="1:8" s="214" customFormat="1" ht="21.2" customHeight="1">
      <c r="A71" s="172" t="s">
        <v>229</v>
      </c>
      <c r="B71" s="151"/>
      <c r="C71" s="168" t="s">
        <v>39</v>
      </c>
      <c r="D71" s="148" t="e">
        <f>SUM(D72)</f>
        <v>#REF!</v>
      </c>
      <c r="E71" s="149" t="e">
        <f>SUM(E72)</f>
        <v>#REF!</v>
      </c>
      <c r="F71" s="152" t="e">
        <f>SUM(E71-D71)</f>
        <v>#REF!</v>
      </c>
      <c r="G71" s="188" t="e">
        <f>F71/E71</f>
        <v>#REF!</v>
      </c>
      <c r="H71" s="198"/>
    </row>
    <row r="72" spans="1:8" s="214" customFormat="1" ht="21.2" customHeight="1">
      <c r="A72" s="172"/>
      <c r="B72" s="168" t="s">
        <v>228</v>
      </c>
      <c r="C72" s="179" t="s">
        <v>231</v>
      </c>
      <c r="D72" s="149" t="e">
        <f>#REF!</f>
        <v>#REF!</v>
      </c>
      <c r="E72" s="149" t="e">
        <f>#REF!</f>
        <v>#REF!</v>
      </c>
      <c r="F72" s="152" t="e">
        <f>SUM(E72-D72)</f>
        <v>#REF!</v>
      </c>
      <c r="G72" s="188" t="e">
        <f>F72/E72</f>
        <v>#REF!</v>
      </c>
      <c r="H72" s="198" t="s">
        <v>233</v>
      </c>
    </row>
    <row r="73" spans="1:8" ht="21.2" customHeight="1">
      <c r="A73" s="172" t="s">
        <v>109</v>
      </c>
      <c r="B73" s="151"/>
      <c r="C73" s="168" t="s">
        <v>39</v>
      </c>
      <c r="D73" s="148" t="e">
        <f>SUM(D74)</f>
        <v>#REF!</v>
      </c>
      <c r="E73" s="149" t="e">
        <f>SUM(E74)</f>
        <v>#REF!</v>
      </c>
      <c r="F73" s="152" t="e">
        <f t="shared" si="5"/>
        <v>#REF!</v>
      </c>
      <c r="G73" s="188" t="e">
        <f t="shared" si="6"/>
        <v>#REF!</v>
      </c>
      <c r="H73" s="198"/>
    </row>
    <row r="74" spans="1:8" ht="21.2" customHeight="1">
      <c r="A74" s="172"/>
      <c r="B74" s="168" t="s">
        <v>109</v>
      </c>
      <c r="C74" s="179" t="s">
        <v>109</v>
      </c>
      <c r="D74" s="149" t="e">
        <f>#REF!</f>
        <v>#REF!</v>
      </c>
      <c r="E74" s="149" t="e">
        <f>#REF!</f>
        <v>#REF!</v>
      </c>
      <c r="F74" s="152" t="e">
        <f t="shared" si="5"/>
        <v>#REF!</v>
      </c>
      <c r="G74" s="188" t="e">
        <f>SUM(F74/D74)</f>
        <v>#REF!</v>
      </c>
      <c r="H74" s="198" t="s">
        <v>237</v>
      </c>
    </row>
    <row r="75" spans="1:8" ht="21.2" customHeight="1">
      <c r="A75" s="173" t="s">
        <v>128</v>
      </c>
      <c r="B75" s="151"/>
      <c r="C75" s="179" t="s">
        <v>39</v>
      </c>
      <c r="D75" s="149" t="e">
        <f>SUM(D76:D77)</f>
        <v>#REF!</v>
      </c>
      <c r="E75" s="149" t="e">
        <f>SUM(E76:E77)</f>
        <v>#REF!</v>
      </c>
      <c r="F75" s="152" t="e">
        <f t="shared" si="5"/>
        <v>#REF!</v>
      </c>
      <c r="G75" s="188" t="e">
        <f>SUM(F75/D75)</f>
        <v>#REF!</v>
      </c>
      <c r="H75" s="198"/>
    </row>
    <row r="76" spans="1:8" ht="21.2" customHeight="1">
      <c r="A76" s="157"/>
      <c r="B76" s="163" t="s">
        <v>128</v>
      </c>
      <c r="C76" s="179" t="s">
        <v>110</v>
      </c>
      <c r="D76" s="149" t="e">
        <f>#REF!</f>
        <v>#REF!</v>
      </c>
      <c r="E76" s="149" t="e">
        <f>#REF!</f>
        <v>#REF!</v>
      </c>
      <c r="F76" s="152" t="e">
        <f t="shared" si="5"/>
        <v>#REF!</v>
      </c>
      <c r="G76" s="188" t="e">
        <f>SUM(F76/D76)</f>
        <v>#REF!</v>
      </c>
      <c r="H76" s="198" t="s">
        <v>241</v>
      </c>
    </row>
    <row r="77" spans="1:8" ht="21.2" customHeight="1" thickBot="1">
      <c r="A77" s="174"/>
      <c r="B77" s="175"/>
      <c r="C77" s="159" t="s">
        <v>111</v>
      </c>
      <c r="D77" s="161" t="e">
        <f>#REF!</f>
        <v>#REF!</v>
      </c>
      <c r="E77" s="161" t="e">
        <f>#REF!</f>
        <v>#REF!</v>
      </c>
      <c r="F77" s="158" t="e">
        <f t="shared" si="5"/>
        <v>#REF!</v>
      </c>
      <c r="G77" s="189" t="e">
        <f>SUM(F77/D77)</f>
        <v>#REF!</v>
      </c>
      <c r="H77" s="199"/>
    </row>
    <row r="78" spans="1:8" ht="21.2" customHeight="1">
      <c r="A78" s="135"/>
      <c r="C78" s="135"/>
      <c r="D78" s="135"/>
      <c r="E78" s="135"/>
    </row>
    <row r="79" spans="1:8" ht="21.2" customHeight="1"/>
    <row r="80" spans="1:8" ht="21.2" customHeight="1"/>
    <row r="81" ht="21.2" customHeight="1"/>
    <row r="82" ht="21.2" customHeight="1"/>
    <row r="83" ht="21.2" customHeight="1"/>
    <row r="84" ht="21.2" customHeight="1"/>
    <row r="85" ht="21.2" customHeight="1"/>
    <row r="86" ht="21.2" customHeight="1"/>
    <row r="87" ht="21.2" customHeight="1"/>
    <row r="88" ht="21.2" customHeight="1"/>
    <row r="89" ht="21.2" customHeight="1"/>
    <row r="90" ht="21.2" customHeight="1"/>
    <row r="91" ht="21.2" customHeight="1"/>
    <row r="92" ht="21.2" customHeight="1"/>
    <row r="93" ht="21.2" customHeight="1"/>
    <row r="94" ht="21.2" customHeight="1"/>
    <row r="95" ht="21.2" customHeight="1"/>
    <row r="96" ht="21.2" customHeight="1"/>
    <row r="97" ht="21.2" customHeight="1"/>
    <row r="98" ht="21.2" customHeight="1"/>
    <row r="99" ht="21.2" customHeight="1"/>
    <row r="100" ht="21.2" customHeight="1"/>
    <row r="101" ht="21.2" customHeight="1"/>
  </sheetData>
  <mergeCells count="23">
    <mergeCell ref="A33:C33"/>
    <mergeCell ref="B34:C34"/>
    <mergeCell ref="A35:A52"/>
    <mergeCell ref="B36:B42"/>
    <mergeCell ref="H55:H57"/>
    <mergeCell ref="A55:G55"/>
    <mergeCell ref="A56:C56"/>
    <mergeCell ref="F56:G56"/>
    <mergeCell ref="A53:H53"/>
    <mergeCell ref="A54:G54"/>
    <mergeCell ref="A2:G2"/>
    <mergeCell ref="A1:H1"/>
    <mergeCell ref="A28:H28"/>
    <mergeCell ref="A29:G29"/>
    <mergeCell ref="H3:H5"/>
    <mergeCell ref="H30:H32"/>
    <mergeCell ref="A6:C6"/>
    <mergeCell ref="A3:G3"/>
    <mergeCell ref="A4:C4"/>
    <mergeCell ref="F4:G4"/>
    <mergeCell ref="A30:G30"/>
    <mergeCell ref="A31:C31"/>
    <mergeCell ref="F31:G31"/>
  </mergeCells>
  <phoneticPr fontId="8" type="noConversion"/>
  <pageMargins left="0.44" right="0.17" top="0.26" bottom="0.2" header="0.15" footer="0.15748031496062992"/>
  <pageSetup paperSize="9" orientation="landscape" r:id="rId1"/>
  <header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3"/>
  <sheetViews>
    <sheetView tabSelected="1" view="pageBreakPreview" zoomScale="145" zoomScaleSheetLayoutView="145" workbookViewId="0">
      <selection activeCell="C45" sqref="C45"/>
    </sheetView>
  </sheetViews>
  <sheetFormatPr defaultRowHeight="16.5"/>
  <cols>
    <col min="1" max="1" width="5.25" style="533" bestFit="1" customWidth="1"/>
    <col min="2" max="2" width="10.375" style="533" bestFit="1" customWidth="1"/>
    <col min="3" max="3" width="10.375" style="533" customWidth="1"/>
    <col min="4" max="4" width="9" style="533"/>
    <col min="5" max="5" width="6" style="533" bestFit="1" customWidth="1"/>
    <col min="6" max="6" width="4.5" style="533" bestFit="1" customWidth="1"/>
    <col min="7" max="8" width="6" style="533" bestFit="1" customWidth="1"/>
    <col min="9" max="9" width="11.375" style="533" customWidth="1"/>
    <col min="10" max="10" width="7.5" style="533" bestFit="1" customWidth="1"/>
    <col min="11" max="11" width="13.5" style="533" bestFit="1" customWidth="1"/>
    <col min="12" max="12" width="6.75" style="533" customWidth="1"/>
    <col min="13" max="16384" width="9" style="533"/>
  </cols>
  <sheetData>
    <row r="1" spans="1:12" ht="18.75">
      <c r="A1" s="707" t="s">
        <v>513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</row>
    <row r="2" spans="1:12" ht="18.75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475"/>
      <c r="L2" s="577"/>
    </row>
    <row r="3" spans="1:12" ht="19.5" customHeight="1">
      <c r="A3" s="708" t="s">
        <v>617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</row>
    <row r="4" spans="1:12" ht="17.25" thickBot="1">
      <c r="A4" s="709" t="s">
        <v>514</v>
      </c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09"/>
    </row>
    <row r="5" spans="1:12" ht="36">
      <c r="A5" s="525" t="s">
        <v>515</v>
      </c>
      <c r="B5" s="526" t="s">
        <v>516</v>
      </c>
      <c r="C5" s="526" t="s">
        <v>517</v>
      </c>
      <c r="D5" s="527" t="s">
        <v>518</v>
      </c>
      <c r="E5" s="528" t="s">
        <v>519</v>
      </c>
      <c r="F5" s="526" t="s">
        <v>520</v>
      </c>
      <c r="G5" s="529" t="s">
        <v>521</v>
      </c>
      <c r="H5" s="529" t="s">
        <v>522</v>
      </c>
      <c r="I5" s="530" t="s">
        <v>523</v>
      </c>
      <c r="J5" s="530" t="s">
        <v>524</v>
      </c>
      <c r="K5" s="531" t="s">
        <v>525</v>
      </c>
      <c r="L5" s="532" t="s">
        <v>526</v>
      </c>
    </row>
    <row r="6" spans="1:12" ht="27.75" customHeight="1">
      <c r="A6" s="578" t="s">
        <v>676</v>
      </c>
      <c r="B6" s="576" t="s">
        <v>599</v>
      </c>
      <c r="C6" s="579" t="s">
        <v>600</v>
      </c>
      <c r="D6" s="579" t="s">
        <v>573</v>
      </c>
      <c r="E6" s="579" t="s">
        <v>595</v>
      </c>
      <c r="F6" s="579" t="s">
        <v>595</v>
      </c>
      <c r="G6" s="579" t="s">
        <v>558</v>
      </c>
      <c r="H6" s="579" t="s">
        <v>595</v>
      </c>
      <c r="I6" s="579" t="s">
        <v>677</v>
      </c>
      <c r="J6" s="536"/>
      <c r="K6" s="580">
        <v>10000</v>
      </c>
      <c r="L6" s="537"/>
    </row>
    <row r="7" spans="1:12" ht="27.75" customHeight="1">
      <c r="A7" s="578" t="s">
        <v>654</v>
      </c>
      <c r="B7" s="576" t="s">
        <v>599</v>
      </c>
      <c r="C7" s="579" t="s">
        <v>600</v>
      </c>
      <c r="D7" s="579" t="s">
        <v>573</v>
      </c>
      <c r="E7" s="579" t="s">
        <v>595</v>
      </c>
      <c r="F7" s="579" t="s">
        <v>595</v>
      </c>
      <c r="G7" s="579" t="s">
        <v>558</v>
      </c>
      <c r="H7" s="579" t="s">
        <v>595</v>
      </c>
      <c r="I7" s="579" t="s">
        <v>678</v>
      </c>
      <c r="J7" s="536"/>
      <c r="K7" s="580">
        <v>20000</v>
      </c>
      <c r="L7" s="538"/>
    </row>
    <row r="8" spans="1:12" ht="27.75" customHeight="1">
      <c r="A8" s="578" t="s">
        <v>566</v>
      </c>
      <c r="B8" s="576" t="s">
        <v>601</v>
      </c>
      <c r="C8" s="579" t="s">
        <v>600</v>
      </c>
      <c r="D8" s="579" t="s">
        <v>573</v>
      </c>
      <c r="E8" s="579"/>
      <c r="F8" s="579"/>
      <c r="G8" s="579" t="s">
        <v>558</v>
      </c>
      <c r="H8" s="579"/>
      <c r="I8" s="579" t="s">
        <v>677</v>
      </c>
      <c r="J8" s="536"/>
      <c r="K8" s="580">
        <v>10000</v>
      </c>
      <c r="L8" s="538"/>
    </row>
    <row r="9" spans="1:12" ht="27.75" customHeight="1">
      <c r="A9" s="578" t="s">
        <v>567</v>
      </c>
      <c r="B9" s="576" t="s">
        <v>602</v>
      </c>
      <c r="C9" s="579" t="s">
        <v>600</v>
      </c>
      <c r="D9" s="579" t="s">
        <v>573</v>
      </c>
      <c r="E9" s="579"/>
      <c r="F9" s="579"/>
      <c r="G9" s="579" t="s">
        <v>558</v>
      </c>
      <c r="H9" s="579"/>
      <c r="I9" s="579" t="s">
        <v>678</v>
      </c>
      <c r="J9" s="536"/>
      <c r="K9" s="580">
        <v>20000</v>
      </c>
      <c r="L9" s="539"/>
    </row>
    <row r="10" spans="1:12" ht="27.75" customHeight="1">
      <c r="A10" s="578" t="s">
        <v>568</v>
      </c>
      <c r="B10" s="576" t="s">
        <v>603</v>
      </c>
      <c r="C10" s="579" t="s">
        <v>600</v>
      </c>
      <c r="D10" s="579" t="s">
        <v>573</v>
      </c>
      <c r="E10" s="579"/>
      <c r="F10" s="579"/>
      <c r="G10" s="579" t="s">
        <v>558</v>
      </c>
      <c r="H10" s="579"/>
      <c r="I10" s="579" t="s">
        <v>677</v>
      </c>
      <c r="J10" s="536"/>
      <c r="K10" s="580">
        <v>10000</v>
      </c>
      <c r="L10" s="539"/>
    </row>
    <row r="11" spans="1:12" ht="27.75" customHeight="1">
      <c r="A11" s="578" t="s">
        <v>569</v>
      </c>
      <c r="B11" s="576" t="s">
        <v>604</v>
      </c>
      <c r="C11" s="579" t="s">
        <v>600</v>
      </c>
      <c r="D11" s="579" t="s">
        <v>573</v>
      </c>
      <c r="E11" s="579"/>
      <c r="F11" s="579"/>
      <c r="G11" s="579" t="s">
        <v>558</v>
      </c>
      <c r="H11" s="579"/>
      <c r="I11" s="579" t="s">
        <v>678</v>
      </c>
      <c r="J11" s="536"/>
      <c r="K11" s="580">
        <v>20000</v>
      </c>
      <c r="L11" s="539"/>
    </row>
    <row r="12" spans="1:12" ht="27.75" customHeight="1">
      <c r="A12" s="578" t="s">
        <v>574</v>
      </c>
      <c r="B12" s="576" t="s">
        <v>605</v>
      </c>
      <c r="C12" s="579" t="s">
        <v>600</v>
      </c>
      <c r="D12" s="579" t="s">
        <v>573</v>
      </c>
      <c r="E12" s="579"/>
      <c r="F12" s="579"/>
      <c r="G12" s="579" t="s">
        <v>558</v>
      </c>
      <c r="H12" s="579"/>
      <c r="I12" s="579" t="s">
        <v>677</v>
      </c>
      <c r="J12" s="536"/>
      <c r="K12" s="580">
        <v>10000</v>
      </c>
      <c r="L12" s="539"/>
    </row>
    <row r="13" spans="1:12" ht="27.75" customHeight="1">
      <c r="A13" s="578" t="s">
        <v>571</v>
      </c>
      <c r="B13" s="576" t="s">
        <v>605</v>
      </c>
      <c r="C13" s="579" t="s">
        <v>600</v>
      </c>
      <c r="D13" s="579" t="s">
        <v>573</v>
      </c>
      <c r="E13" s="579"/>
      <c r="F13" s="579"/>
      <c r="G13" s="579" t="s">
        <v>558</v>
      </c>
      <c r="H13" s="579"/>
      <c r="I13" s="579" t="s">
        <v>678</v>
      </c>
      <c r="J13" s="536"/>
      <c r="K13" s="580">
        <v>20000</v>
      </c>
      <c r="L13" s="539"/>
    </row>
    <row r="14" spans="1:12" ht="27.75" customHeight="1">
      <c r="A14" s="578" t="s">
        <v>575</v>
      </c>
      <c r="B14" s="576" t="s">
        <v>606</v>
      </c>
      <c r="C14" s="579" t="s">
        <v>600</v>
      </c>
      <c r="D14" s="579" t="s">
        <v>573</v>
      </c>
      <c r="E14" s="579"/>
      <c r="F14" s="579"/>
      <c r="G14" s="579" t="s">
        <v>558</v>
      </c>
      <c r="H14" s="579"/>
      <c r="I14" s="579" t="s">
        <v>677</v>
      </c>
      <c r="J14" s="536"/>
      <c r="K14" s="580">
        <v>10000</v>
      </c>
      <c r="L14" s="539"/>
    </row>
    <row r="15" spans="1:12" ht="27.75" customHeight="1">
      <c r="A15" s="578" t="s">
        <v>576</v>
      </c>
      <c r="B15" s="576" t="s">
        <v>607</v>
      </c>
      <c r="C15" s="579" t="s">
        <v>600</v>
      </c>
      <c r="D15" s="579" t="s">
        <v>573</v>
      </c>
      <c r="E15" s="579"/>
      <c r="F15" s="579"/>
      <c r="G15" s="579" t="s">
        <v>558</v>
      </c>
      <c r="H15" s="579"/>
      <c r="I15" s="579" t="s">
        <v>678</v>
      </c>
      <c r="J15" s="536"/>
      <c r="K15" s="580">
        <v>20000</v>
      </c>
      <c r="L15" s="539"/>
    </row>
    <row r="16" spans="1:12" ht="27.75" customHeight="1">
      <c r="A16" s="578" t="s">
        <v>577</v>
      </c>
      <c r="B16" s="576" t="s">
        <v>608</v>
      </c>
      <c r="C16" s="579" t="s">
        <v>600</v>
      </c>
      <c r="D16" s="579" t="s">
        <v>573</v>
      </c>
      <c r="E16" s="579"/>
      <c r="F16" s="579"/>
      <c r="G16" s="579" t="s">
        <v>558</v>
      </c>
      <c r="H16" s="579"/>
      <c r="I16" s="579" t="s">
        <v>677</v>
      </c>
      <c r="J16" s="536"/>
      <c r="K16" s="580">
        <v>10000</v>
      </c>
      <c r="L16" s="539"/>
    </row>
    <row r="17" spans="1:13" ht="27.75" customHeight="1">
      <c r="A17" s="578" t="s">
        <v>578</v>
      </c>
      <c r="B17" s="576" t="s">
        <v>609</v>
      </c>
      <c r="C17" s="579" t="s">
        <v>600</v>
      </c>
      <c r="D17" s="579" t="s">
        <v>573</v>
      </c>
      <c r="E17" s="579"/>
      <c r="F17" s="579"/>
      <c r="G17" s="579" t="s">
        <v>558</v>
      </c>
      <c r="H17" s="579"/>
      <c r="I17" s="579" t="s">
        <v>678</v>
      </c>
      <c r="J17" s="536"/>
      <c r="K17" s="580">
        <v>20000</v>
      </c>
      <c r="L17" s="539"/>
    </row>
    <row r="18" spans="1:13" ht="27.75" customHeight="1">
      <c r="A18" s="578" t="s">
        <v>579</v>
      </c>
      <c r="B18" s="576" t="s">
        <v>610</v>
      </c>
      <c r="C18" s="579" t="s">
        <v>600</v>
      </c>
      <c r="D18" s="579" t="s">
        <v>573</v>
      </c>
      <c r="E18" s="579"/>
      <c r="F18" s="579"/>
      <c r="G18" s="579" t="s">
        <v>558</v>
      </c>
      <c r="H18" s="579"/>
      <c r="I18" s="579" t="s">
        <v>677</v>
      </c>
      <c r="J18" s="536"/>
      <c r="K18" s="580">
        <v>10000</v>
      </c>
      <c r="L18" s="539"/>
    </row>
    <row r="19" spans="1:13" ht="27.75" customHeight="1">
      <c r="A19" s="578" t="s">
        <v>580</v>
      </c>
      <c r="B19" s="576" t="s">
        <v>610</v>
      </c>
      <c r="C19" s="579" t="s">
        <v>600</v>
      </c>
      <c r="D19" s="579" t="s">
        <v>573</v>
      </c>
      <c r="E19" s="579"/>
      <c r="F19" s="579"/>
      <c r="G19" s="579" t="s">
        <v>558</v>
      </c>
      <c r="H19" s="579"/>
      <c r="I19" s="579" t="s">
        <v>678</v>
      </c>
      <c r="J19" s="536"/>
      <c r="K19" s="580">
        <v>20000</v>
      </c>
      <c r="L19" s="539"/>
    </row>
    <row r="20" spans="1:13" ht="27.75" customHeight="1">
      <c r="A20" s="578" t="s">
        <v>581</v>
      </c>
      <c r="B20" s="576" t="s">
        <v>611</v>
      </c>
      <c r="C20" s="579" t="s">
        <v>600</v>
      </c>
      <c r="D20" s="579" t="s">
        <v>573</v>
      </c>
      <c r="E20" s="579"/>
      <c r="F20" s="579"/>
      <c r="G20" s="579" t="s">
        <v>558</v>
      </c>
      <c r="H20" s="579"/>
      <c r="I20" s="579" t="s">
        <v>677</v>
      </c>
      <c r="J20" s="536"/>
      <c r="K20" s="580">
        <v>10000</v>
      </c>
      <c r="L20" s="539"/>
    </row>
    <row r="21" spans="1:13" ht="27.75" customHeight="1">
      <c r="A21" s="578" t="s">
        <v>582</v>
      </c>
      <c r="B21" s="576" t="s">
        <v>612</v>
      </c>
      <c r="C21" s="579" t="s">
        <v>600</v>
      </c>
      <c r="D21" s="579" t="s">
        <v>573</v>
      </c>
      <c r="E21" s="579"/>
      <c r="F21" s="579"/>
      <c r="G21" s="579" t="s">
        <v>558</v>
      </c>
      <c r="H21" s="579"/>
      <c r="I21" s="579" t="s">
        <v>678</v>
      </c>
      <c r="J21" s="536"/>
      <c r="K21" s="580">
        <v>20000</v>
      </c>
      <c r="L21" s="539"/>
    </row>
    <row r="22" spans="1:13" ht="27.75" customHeight="1">
      <c r="A22" s="578" t="s">
        <v>583</v>
      </c>
      <c r="B22" s="576" t="s">
        <v>613</v>
      </c>
      <c r="C22" s="579" t="s">
        <v>600</v>
      </c>
      <c r="D22" s="579" t="s">
        <v>573</v>
      </c>
      <c r="E22" s="579"/>
      <c r="F22" s="579"/>
      <c r="G22" s="579" t="s">
        <v>558</v>
      </c>
      <c r="H22" s="579"/>
      <c r="I22" s="579" t="s">
        <v>677</v>
      </c>
      <c r="J22" s="536"/>
      <c r="K22" s="580">
        <v>10000</v>
      </c>
      <c r="L22" s="539"/>
    </row>
    <row r="23" spans="1:13" ht="27.75" customHeight="1">
      <c r="A23" s="578" t="s">
        <v>584</v>
      </c>
      <c r="B23" s="576" t="s">
        <v>614</v>
      </c>
      <c r="C23" s="579" t="s">
        <v>600</v>
      </c>
      <c r="D23" s="579" t="s">
        <v>573</v>
      </c>
      <c r="E23" s="579"/>
      <c r="F23" s="579"/>
      <c r="G23" s="579" t="s">
        <v>558</v>
      </c>
      <c r="H23" s="579"/>
      <c r="I23" s="579" t="s">
        <v>678</v>
      </c>
      <c r="J23" s="536"/>
      <c r="K23" s="580">
        <v>20000</v>
      </c>
      <c r="L23" s="539"/>
    </row>
    <row r="24" spans="1:13" ht="27.75" customHeight="1">
      <c r="A24" s="578" t="s">
        <v>585</v>
      </c>
      <c r="B24" s="576" t="s">
        <v>615</v>
      </c>
      <c r="C24" s="579" t="s">
        <v>656</v>
      </c>
      <c r="D24" s="579" t="s">
        <v>658</v>
      </c>
      <c r="E24" s="579" t="s">
        <v>657</v>
      </c>
      <c r="F24" s="579"/>
      <c r="G24" s="579" t="s">
        <v>558</v>
      </c>
      <c r="H24" s="579"/>
      <c r="I24" s="579" t="s">
        <v>620</v>
      </c>
      <c r="J24" s="536"/>
      <c r="K24" s="580">
        <v>26050000</v>
      </c>
      <c r="L24" s="539"/>
    </row>
    <row r="25" spans="1:13" ht="27.75" customHeight="1">
      <c r="A25" s="578" t="s">
        <v>586</v>
      </c>
      <c r="B25" s="576" t="s">
        <v>616</v>
      </c>
      <c r="C25" s="579" t="s">
        <v>600</v>
      </c>
      <c r="D25" s="579" t="s">
        <v>573</v>
      </c>
      <c r="E25" s="579"/>
      <c r="F25" s="579"/>
      <c r="G25" s="579" t="s">
        <v>558</v>
      </c>
      <c r="H25" s="579"/>
      <c r="I25" s="579" t="s">
        <v>677</v>
      </c>
      <c r="J25" s="536"/>
      <c r="K25" s="580">
        <v>10000</v>
      </c>
      <c r="L25" s="539"/>
    </row>
    <row r="26" spans="1:13" ht="27.75" customHeight="1">
      <c r="A26" s="578" t="s">
        <v>587</v>
      </c>
      <c r="B26" s="576" t="s">
        <v>616</v>
      </c>
      <c r="C26" s="579" t="s">
        <v>600</v>
      </c>
      <c r="D26" s="579" t="s">
        <v>573</v>
      </c>
      <c r="E26" s="579"/>
      <c r="F26" s="579"/>
      <c r="G26" s="579" t="s">
        <v>558</v>
      </c>
      <c r="H26" s="579"/>
      <c r="I26" s="579" t="s">
        <v>678</v>
      </c>
      <c r="J26" s="536"/>
      <c r="K26" s="580">
        <v>20000</v>
      </c>
      <c r="L26" s="539"/>
    </row>
    <row r="27" spans="1:13" ht="27.75" customHeight="1">
      <c r="A27" s="578" t="s">
        <v>588</v>
      </c>
      <c r="B27" s="576" t="s">
        <v>618</v>
      </c>
      <c r="C27" s="579" t="s">
        <v>600</v>
      </c>
      <c r="D27" s="579" t="s">
        <v>573</v>
      </c>
      <c r="E27" s="579"/>
      <c r="F27" s="579"/>
      <c r="G27" s="579" t="s">
        <v>558</v>
      </c>
      <c r="H27" s="579"/>
      <c r="I27" s="579" t="s">
        <v>677</v>
      </c>
      <c r="J27" s="536"/>
      <c r="K27" s="580">
        <v>10000</v>
      </c>
      <c r="L27" s="539"/>
    </row>
    <row r="28" spans="1:13" ht="27.75" customHeight="1">
      <c r="A28" s="578" t="s">
        <v>589</v>
      </c>
      <c r="B28" s="576" t="s">
        <v>619</v>
      </c>
      <c r="C28" s="579" t="s">
        <v>600</v>
      </c>
      <c r="D28" s="579" t="s">
        <v>573</v>
      </c>
      <c r="E28" s="579"/>
      <c r="F28" s="579"/>
      <c r="G28" s="579" t="s">
        <v>558</v>
      </c>
      <c r="H28" s="579"/>
      <c r="I28" s="579" t="s">
        <v>678</v>
      </c>
      <c r="J28" s="536"/>
      <c r="K28" s="580">
        <v>20000</v>
      </c>
      <c r="L28" s="539"/>
    </row>
    <row r="29" spans="1:13" ht="27.75" customHeight="1">
      <c r="A29" s="578" t="s">
        <v>590</v>
      </c>
      <c r="B29" s="576" t="s">
        <v>659</v>
      </c>
      <c r="C29" s="579" t="s">
        <v>656</v>
      </c>
      <c r="D29" s="579" t="s">
        <v>658</v>
      </c>
      <c r="E29" s="579"/>
      <c r="F29" s="579"/>
      <c r="G29" s="579"/>
      <c r="H29" s="579"/>
      <c r="I29" s="579" t="s">
        <v>660</v>
      </c>
      <c r="J29" s="536"/>
      <c r="K29" s="580">
        <v>14000000</v>
      </c>
      <c r="L29" s="539"/>
    </row>
    <row r="30" spans="1:13" ht="27.75" customHeight="1">
      <c r="A30" s="578" t="s">
        <v>591</v>
      </c>
      <c r="B30" s="576" t="s">
        <v>621</v>
      </c>
      <c r="C30" s="579" t="s">
        <v>600</v>
      </c>
      <c r="D30" s="579" t="s">
        <v>573</v>
      </c>
      <c r="E30" s="579"/>
      <c r="F30" s="579"/>
      <c r="G30" s="579" t="s">
        <v>558</v>
      </c>
      <c r="H30" s="579"/>
      <c r="I30" s="579" t="s">
        <v>677</v>
      </c>
      <c r="J30" s="536"/>
      <c r="K30" s="580">
        <v>10000</v>
      </c>
      <c r="L30" s="539"/>
    </row>
    <row r="31" spans="1:13" ht="27.75" customHeight="1">
      <c r="A31" s="578" t="s">
        <v>592</v>
      </c>
      <c r="B31" s="576" t="s">
        <v>621</v>
      </c>
      <c r="C31" s="579" t="s">
        <v>600</v>
      </c>
      <c r="D31" s="579" t="s">
        <v>573</v>
      </c>
      <c r="E31" s="579"/>
      <c r="F31" s="579"/>
      <c r="G31" s="579" t="s">
        <v>558</v>
      </c>
      <c r="H31" s="579"/>
      <c r="I31" s="579" t="s">
        <v>678</v>
      </c>
      <c r="K31" s="580">
        <v>20000</v>
      </c>
      <c r="L31" s="539"/>
    </row>
    <row r="32" spans="1:13" s="489" customFormat="1" ht="27.75" customHeight="1" thickBot="1">
      <c r="A32" s="522" t="s">
        <v>527</v>
      </c>
      <c r="B32" s="523"/>
      <c r="C32" s="523"/>
      <c r="D32" s="523"/>
      <c r="E32" s="524"/>
      <c r="F32" s="581"/>
      <c r="G32" s="582"/>
      <c r="H32" s="582"/>
      <c r="I32" s="581"/>
      <c r="J32" s="581"/>
      <c r="K32" s="583">
        <f>SUM(K6:K31)</f>
        <v>40410000</v>
      </c>
      <c r="L32" s="584"/>
      <c r="M32" s="489" t="s">
        <v>669</v>
      </c>
    </row>
    <row r="33" spans="13:13">
      <c r="M33" s="533" t="s">
        <v>668</v>
      </c>
    </row>
  </sheetData>
  <mergeCells count="3">
    <mergeCell ref="A1:L1"/>
    <mergeCell ref="A3:L3"/>
    <mergeCell ref="A4:L4"/>
  </mergeCells>
  <phoneticPr fontId="68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85" orientation="portrait" horizontalDpi="4294967293" r:id="rId1"/>
  <rowBreaks count="1" manualBreakCount="1">
    <brk id="3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2"/>
  <sheetViews>
    <sheetView view="pageBreakPreview" zoomScale="145" zoomScaleSheetLayoutView="145" workbookViewId="0">
      <selection activeCell="R13" sqref="R13"/>
    </sheetView>
  </sheetViews>
  <sheetFormatPr defaultRowHeight="16.5"/>
  <cols>
    <col min="1" max="1" width="4.75" customWidth="1"/>
    <col min="2" max="2" width="10.625" bestFit="1" customWidth="1"/>
    <col min="3" max="3" width="10.5" customWidth="1"/>
    <col min="4" max="4" width="7.25" customWidth="1"/>
    <col min="5" max="5" width="5.5" customWidth="1"/>
    <col min="6" max="6" width="4" customWidth="1"/>
    <col min="7" max="8" width="5.375" customWidth="1"/>
    <col min="9" max="9" width="8.5" customWidth="1"/>
    <col min="10" max="10" width="8.625" customWidth="1"/>
    <col min="11" max="11" width="5.625" customWidth="1"/>
    <col min="12" max="12" width="3.875" customWidth="1"/>
    <col min="13" max="13" width="4.5" customWidth="1"/>
    <col min="14" max="14" width="9.625" customWidth="1"/>
    <col min="15" max="15" width="3.875" customWidth="1"/>
  </cols>
  <sheetData>
    <row r="1" spans="1:15">
      <c r="A1" s="710" t="s">
        <v>532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476"/>
      <c r="O1" s="477"/>
    </row>
    <row r="2" spans="1:15" ht="33.75">
      <c r="A2" s="542" t="s">
        <v>552</v>
      </c>
      <c r="B2" s="543" t="s">
        <v>545</v>
      </c>
      <c r="C2" s="543" t="s">
        <v>553</v>
      </c>
      <c r="D2" s="543" t="s">
        <v>546</v>
      </c>
      <c r="E2" s="544" t="s">
        <v>519</v>
      </c>
      <c r="F2" s="543" t="s">
        <v>547</v>
      </c>
      <c r="G2" s="545" t="s">
        <v>548</v>
      </c>
      <c r="H2" s="545" t="s">
        <v>522</v>
      </c>
      <c r="I2" s="546" t="s">
        <v>549</v>
      </c>
      <c r="J2" s="546" t="s">
        <v>550</v>
      </c>
      <c r="K2" s="546" t="s">
        <v>554</v>
      </c>
      <c r="L2" s="546" t="s">
        <v>555</v>
      </c>
      <c r="M2" s="545" t="s">
        <v>556</v>
      </c>
      <c r="N2" s="547" t="s">
        <v>557</v>
      </c>
      <c r="O2" s="546" t="s">
        <v>551</v>
      </c>
    </row>
    <row r="3" spans="1:15" ht="27.75" customHeight="1">
      <c r="A3" s="548" t="s">
        <v>624</v>
      </c>
      <c r="B3" s="549">
        <v>20200103</v>
      </c>
      <c r="C3" s="507" t="s">
        <v>600</v>
      </c>
      <c r="D3" s="535" t="s">
        <v>634</v>
      </c>
      <c r="E3" s="506"/>
      <c r="F3" s="506"/>
      <c r="G3" s="535" t="s">
        <v>558</v>
      </c>
      <c r="H3" s="507"/>
      <c r="I3" s="507" t="s">
        <v>679</v>
      </c>
      <c r="J3" s="507" t="s">
        <v>593</v>
      </c>
      <c r="K3" s="507" t="s">
        <v>593</v>
      </c>
      <c r="L3" s="534" t="s">
        <v>598</v>
      </c>
      <c r="M3" s="505">
        <v>3</v>
      </c>
      <c r="N3" s="508">
        <v>153000</v>
      </c>
      <c r="O3" s="550"/>
    </row>
    <row r="4" spans="1:15" s="214" customFormat="1" ht="30" customHeight="1">
      <c r="A4" s="548" t="s">
        <v>565</v>
      </c>
      <c r="B4" s="549">
        <v>20200219</v>
      </c>
      <c r="C4" s="507" t="s">
        <v>600</v>
      </c>
      <c r="D4" s="535" t="s">
        <v>634</v>
      </c>
      <c r="E4" s="506"/>
      <c r="F4" s="506"/>
      <c r="G4" s="535" t="s">
        <v>558</v>
      </c>
      <c r="H4" s="507"/>
      <c r="I4" s="507" t="s">
        <v>679</v>
      </c>
      <c r="J4" s="507" t="s">
        <v>593</v>
      </c>
      <c r="K4" s="507" t="s">
        <v>593</v>
      </c>
      <c r="L4" s="534" t="s">
        <v>598</v>
      </c>
      <c r="M4" s="505">
        <v>2</v>
      </c>
      <c r="N4" s="508">
        <v>102000</v>
      </c>
      <c r="O4" s="550"/>
    </row>
    <row r="5" spans="1:15" s="214" customFormat="1" ht="30" customHeight="1">
      <c r="A5" s="548" t="s">
        <v>566</v>
      </c>
      <c r="B5" s="549">
        <v>20200327</v>
      </c>
      <c r="C5" s="507" t="s">
        <v>623</v>
      </c>
      <c r="D5" s="541" t="s">
        <v>635</v>
      </c>
      <c r="E5" s="507" t="s">
        <v>622</v>
      </c>
      <c r="F5" s="506"/>
      <c r="G5" s="507" t="s">
        <v>622</v>
      </c>
      <c r="H5" s="507"/>
      <c r="I5" s="507" t="s">
        <v>620</v>
      </c>
      <c r="J5" s="507" t="s">
        <v>627</v>
      </c>
      <c r="K5" s="507" t="s">
        <v>627</v>
      </c>
      <c r="L5" s="534" t="s">
        <v>598</v>
      </c>
      <c r="M5" s="505">
        <v>2</v>
      </c>
      <c r="N5" s="508">
        <v>80000</v>
      </c>
      <c r="O5" s="550"/>
    </row>
    <row r="6" spans="1:15" s="214" customFormat="1" ht="30" customHeight="1">
      <c r="A6" s="548" t="s">
        <v>567</v>
      </c>
      <c r="B6" s="549">
        <v>20200327</v>
      </c>
      <c r="C6" s="507" t="s">
        <v>623</v>
      </c>
      <c r="D6" s="541" t="s">
        <v>635</v>
      </c>
      <c r="E6" s="507" t="s">
        <v>622</v>
      </c>
      <c r="F6" s="506"/>
      <c r="G6" s="507" t="s">
        <v>622</v>
      </c>
      <c r="H6" s="507"/>
      <c r="I6" s="507" t="s">
        <v>620</v>
      </c>
      <c r="J6" s="507" t="s">
        <v>628</v>
      </c>
      <c r="K6" s="507" t="s">
        <v>628</v>
      </c>
      <c r="L6" s="534" t="s">
        <v>598</v>
      </c>
      <c r="M6" s="505">
        <v>1</v>
      </c>
      <c r="N6" s="508">
        <v>320000</v>
      </c>
      <c r="O6" s="550"/>
    </row>
    <row r="7" spans="1:15" s="214" customFormat="1" ht="30" customHeight="1">
      <c r="A7" s="548" t="s">
        <v>568</v>
      </c>
      <c r="B7" s="549">
        <v>20200410</v>
      </c>
      <c r="C7" s="507" t="s">
        <v>600</v>
      </c>
      <c r="D7" s="535" t="s">
        <v>634</v>
      </c>
      <c r="E7" s="506"/>
      <c r="F7" s="506"/>
      <c r="G7" s="535" t="s">
        <v>558</v>
      </c>
      <c r="H7" s="507"/>
      <c r="I7" s="507" t="s">
        <v>679</v>
      </c>
      <c r="J7" s="507" t="s">
        <v>593</v>
      </c>
      <c r="K7" s="507" t="s">
        <v>593</v>
      </c>
      <c r="L7" s="534" t="s">
        <v>598</v>
      </c>
      <c r="M7" s="505">
        <v>2</v>
      </c>
      <c r="N7" s="508">
        <v>102000</v>
      </c>
      <c r="O7" s="550"/>
    </row>
    <row r="8" spans="1:15" s="214" customFormat="1" ht="30" customHeight="1">
      <c r="A8" s="548" t="s">
        <v>569</v>
      </c>
      <c r="B8" s="549">
        <v>20200513</v>
      </c>
      <c r="C8" s="507" t="s">
        <v>600</v>
      </c>
      <c r="D8" s="535" t="s">
        <v>634</v>
      </c>
      <c r="E8" s="506"/>
      <c r="F8" s="506"/>
      <c r="G8" s="535" t="s">
        <v>558</v>
      </c>
      <c r="H8" s="507"/>
      <c r="I8" s="507" t="s">
        <v>679</v>
      </c>
      <c r="J8" s="507" t="s">
        <v>593</v>
      </c>
      <c r="K8" s="507" t="s">
        <v>593</v>
      </c>
      <c r="L8" s="534" t="s">
        <v>598</v>
      </c>
      <c r="M8" s="505">
        <v>2</v>
      </c>
      <c r="N8" s="508">
        <v>102000</v>
      </c>
      <c r="O8" s="550"/>
    </row>
    <row r="9" spans="1:15" s="214" customFormat="1" ht="30" customHeight="1">
      <c r="A9" s="548" t="s">
        <v>574</v>
      </c>
      <c r="B9" s="549">
        <v>20200522</v>
      </c>
      <c r="C9" s="507" t="s">
        <v>623</v>
      </c>
      <c r="D9" s="541" t="s">
        <v>635</v>
      </c>
      <c r="E9" s="507" t="s">
        <v>622</v>
      </c>
      <c r="F9" s="506"/>
      <c r="G9" s="507" t="s">
        <v>622</v>
      </c>
      <c r="H9" s="507"/>
      <c r="I9" s="507" t="s">
        <v>625</v>
      </c>
      <c r="J9" s="507" t="s">
        <v>629</v>
      </c>
      <c r="K9" s="507" t="s">
        <v>629</v>
      </c>
      <c r="L9" s="534" t="s">
        <v>598</v>
      </c>
      <c r="M9" s="505">
        <v>40</v>
      </c>
      <c r="N9" s="508">
        <v>160000</v>
      </c>
      <c r="O9" s="550"/>
    </row>
    <row r="10" spans="1:15" ht="30" customHeight="1">
      <c r="A10" s="548" t="s">
        <v>571</v>
      </c>
      <c r="B10" s="549">
        <v>20200603</v>
      </c>
      <c r="C10" s="507" t="s">
        <v>600</v>
      </c>
      <c r="D10" s="535" t="s">
        <v>634</v>
      </c>
      <c r="E10" s="506"/>
      <c r="F10" s="506"/>
      <c r="G10" s="535" t="s">
        <v>558</v>
      </c>
      <c r="H10" s="507"/>
      <c r="I10" s="507" t="s">
        <v>679</v>
      </c>
      <c r="J10" s="507" t="s">
        <v>593</v>
      </c>
      <c r="K10" s="507" t="s">
        <v>593</v>
      </c>
      <c r="L10" s="534" t="s">
        <v>598</v>
      </c>
      <c r="M10" s="505">
        <v>2</v>
      </c>
      <c r="N10" s="508">
        <v>102000</v>
      </c>
      <c r="O10" s="550"/>
    </row>
    <row r="11" spans="1:15" s="214" customFormat="1" ht="30" customHeight="1">
      <c r="A11" s="548" t="s">
        <v>575</v>
      </c>
      <c r="B11" s="549">
        <v>20200610</v>
      </c>
      <c r="C11" s="507" t="s">
        <v>623</v>
      </c>
      <c r="D11" s="541" t="s">
        <v>635</v>
      </c>
      <c r="E11" s="507" t="s">
        <v>622</v>
      </c>
      <c r="F11" s="506"/>
      <c r="G11" s="507" t="s">
        <v>622</v>
      </c>
      <c r="H11" s="507"/>
      <c r="I11" s="507" t="s">
        <v>620</v>
      </c>
      <c r="J11" s="507" t="s">
        <v>630</v>
      </c>
      <c r="K11" s="507" t="s">
        <v>630</v>
      </c>
      <c r="L11" s="534" t="s">
        <v>598</v>
      </c>
      <c r="M11" s="505">
        <v>30</v>
      </c>
      <c r="N11" s="508">
        <v>731400</v>
      </c>
      <c r="O11" s="550"/>
    </row>
    <row r="12" spans="1:15" s="214" customFormat="1" ht="30" customHeight="1">
      <c r="A12" s="548" t="s">
        <v>576</v>
      </c>
      <c r="B12" s="549">
        <v>20200610</v>
      </c>
      <c r="C12" s="507" t="s">
        <v>623</v>
      </c>
      <c r="D12" s="541" t="s">
        <v>635</v>
      </c>
      <c r="E12" s="507" t="s">
        <v>622</v>
      </c>
      <c r="F12" s="506"/>
      <c r="G12" s="507" t="s">
        <v>622</v>
      </c>
      <c r="H12" s="507"/>
      <c r="I12" s="507" t="s">
        <v>620</v>
      </c>
      <c r="J12" s="507" t="s">
        <v>631</v>
      </c>
      <c r="K12" s="507" t="s">
        <v>631</v>
      </c>
      <c r="L12" s="534" t="s">
        <v>598</v>
      </c>
      <c r="M12" s="505">
        <v>318</v>
      </c>
      <c r="N12" s="508">
        <v>18000</v>
      </c>
      <c r="O12" s="550"/>
    </row>
    <row r="13" spans="1:15" s="214" customFormat="1" ht="30" customHeight="1">
      <c r="A13" s="548" t="s">
        <v>577</v>
      </c>
      <c r="B13" s="549">
        <v>20200706</v>
      </c>
      <c r="C13" s="507" t="s">
        <v>600</v>
      </c>
      <c r="D13" s="535" t="s">
        <v>634</v>
      </c>
      <c r="E13" s="506"/>
      <c r="F13" s="506"/>
      <c r="G13" s="535" t="s">
        <v>558</v>
      </c>
      <c r="H13" s="507"/>
      <c r="I13" s="507" t="s">
        <v>679</v>
      </c>
      <c r="J13" s="507" t="s">
        <v>593</v>
      </c>
      <c r="K13" s="507" t="s">
        <v>593</v>
      </c>
      <c r="L13" s="534" t="s">
        <v>598</v>
      </c>
      <c r="M13" s="505">
        <v>2</v>
      </c>
      <c r="N13" s="508">
        <v>102000</v>
      </c>
      <c r="O13" s="550"/>
    </row>
    <row r="14" spans="1:15" s="214" customFormat="1" ht="30" customHeight="1">
      <c r="A14" s="548" t="s">
        <v>578</v>
      </c>
      <c r="B14" s="549">
        <v>20200715</v>
      </c>
      <c r="C14" s="507" t="s">
        <v>600</v>
      </c>
      <c r="D14" s="535" t="s">
        <v>634</v>
      </c>
      <c r="E14" s="506"/>
      <c r="F14" s="506"/>
      <c r="G14" s="535" t="s">
        <v>558</v>
      </c>
      <c r="H14" s="507"/>
      <c r="I14" s="507" t="s">
        <v>679</v>
      </c>
      <c r="J14" s="507" t="s">
        <v>632</v>
      </c>
      <c r="K14" s="507" t="s">
        <v>632</v>
      </c>
      <c r="L14" s="534" t="s">
        <v>598</v>
      </c>
      <c r="M14" s="505">
        <v>1</v>
      </c>
      <c r="N14" s="508">
        <v>20000</v>
      </c>
      <c r="O14" s="550"/>
    </row>
    <row r="15" spans="1:15" s="214" customFormat="1" ht="30" customHeight="1">
      <c r="A15" s="548" t="s">
        <v>579</v>
      </c>
      <c r="B15" s="549">
        <v>20200807</v>
      </c>
      <c r="C15" s="521" t="s">
        <v>600</v>
      </c>
      <c r="D15" s="535" t="s">
        <v>634</v>
      </c>
      <c r="E15" s="509"/>
      <c r="F15" s="510"/>
      <c r="G15" s="535" t="s">
        <v>558</v>
      </c>
      <c r="H15" s="510"/>
      <c r="I15" s="511" t="s">
        <v>679</v>
      </c>
      <c r="J15" s="514" t="s">
        <v>593</v>
      </c>
      <c r="K15" s="511" t="s">
        <v>593</v>
      </c>
      <c r="L15" s="534" t="s">
        <v>598</v>
      </c>
      <c r="M15" s="515">
        <v>2</v>
      </c>
      <c r="N15" s="512">
        <v>102000</v>
      </c>
      <c r="O15" s="550"/>
    </row>
    <row r="16" spans="1:15" s="214" customFormat="1" ht="30" customHeight="1">
      <c r="A16" s="548" t="s">
        <v>580</v>
      </c>
      <c r="B16" s="549">
        <v>20200901</v>
      </c>
      <c r="C16" s="521" t="s">
        <v>623</v>
      </c>
      <c r="D16" s="541" t="s">
        <v>635</v>
      </c>
      <c r="E16" s="507" t="s">
        <v>622</v>
      </c>
      <c r="F16" s="506"/>
      <c r="G16" s="507" t="s">
        <v>622</v>
      </c>
      <c r="H16" s="510"/>
      <c r="I16" s="511" t="s">
        <v>626</v>
      </c>
      <c r="J16" s="514" t="s">
        <v>633</v>
      </c>
      <c r="K16" s="511" t="s">
        <v>631</v>
      </c>
      <c r="L16" s="534" t="s">
        <v>598</v>
      </c>
      <c r="M16" s="515">
        <v>500</v>
      </c>
      <c r="N16" s="512">
        <v>400000</v>
      </c>
      <c r="O16" s="550"/>
    </row>
    <row r="17" spans="1:15" s="214" customFormat="1" ht="30" customHeight="1">
      <c r="A17" s="548" t="s">
        <v>581</v>
      </c>
      <c r="B17" s="549">
        <v>20200904</v>
      </c>
      <c r="C17" s="521" t="s">
        <v>600</v>
      </c>
      <c r="D17" s="535" t="s">
        <v>634</v>
      </c>
      <c r="E17" s="509"/>
      <c r="F17" s="510"/>
      <c r="G17" s="535" t="s">
        <v>558</v>
      </c>
      <c r="H17" s="510"/>
      <c r="I17" s="511" t="s">
        <v>679</v>
      </c>
      <c r="J17" s="514" t="s">
        <v>593</v>
      </c>
      <c r="K17" s="511" t="s">
        <v>593</v>
      </c>
      <c r="L17" s="534" t="s">
        <v>598</v>
      </c>
      <c r="M17" s="515">
        <v>2</v>
      </c>
      <c r="N17" s="512">
        <v>104000</v>
      </c>
      <c r="O17" s="550"/>
    </row>
    <row r="18" spans="1:15" ht="30" customHeight="1">
      <c r="A18" s="548" t="s">
        <v>582</v>
      </c>
      <c r="B18" s="549">
        <v>20201014</v>
      </c>
      <c r="C18" s="521" t="s">
        <v>600</v>
      </c>
      <c r="D18" s="535" t="s">
        <v>634</v>
      </c>
      <c r="E18" s="509"/>
      <c r="F18" s="510"/>
      <c r="G18" s="535" t="s">
        <v>558</v>
      </c>
      <c r="H18" s="510"/>
      <c r="I18" s="511" t="s">
        <v>679</v>
      </c>
      <c r="J18" s="514" t="s">
        <v>593</v>
      </c>
      <c r="K18" s="511" t="s">
        <v>593</v>
      </c>
      <c r="L18" s="534" t="s">
        <v>598</v>
      </c>
      <c r="M18" s="515">
        <v>2</v>
      </c>
      <c r="N18" s="512">
        <v>114000</v>
      </c>
      <c r="O18" s="510"/>
    </row>
    <row r="19" spans="1:15" ht="30" customHeight="1">
      <c r="A19" s="548" t="s">
        <v>583</v>
      </c>
      <c r="B19" s="549">
        <v>20201104</v>
      </c>
      <c r="C19" s="521" t="s">
        <v>600</v>
      </c>
      <c r="D19" s="535" t="s">
        <v>634</v>
      </c>
      <c r="E19" s="516"/>
      <c r="F19" s="517"/>
      <c r="G19" s="535" t="s">
        <v>558</v>
      </c>
      <c r="H19" s="518"/>
      <c r="I19" s="511" t="s">
        <v>679</v>
      </c>
      <c r="J19" s="518" t="s">
        <v>593</v>
      </c>
      <c r="K19" s="511" t="s">
        <v>593</v>
      </c>
      <c r="L19" s="534" t="s">
        <v>598</v>
      </c>
      <c r="M19" s="515">
        <v>2</v>
      </c>
      <c r="N19" s="512">
        <v>114000</v>
      </c>
      <c r="O19" s="551"/>
    </row>
    <row r="20" spans="1:15" s="533" customFormat="1" ht="30" customHeight="1">
      <c r="A20" s="548" t="s">
        <v>584</v>
      </c>
      <c r="B20" s="549">
        <v>20201204</v>
      </c>
      <c r="C20" s="521" t="s">
        <v>600</v>
      </c>
      <c r="D20" s="535" t="s">
        <v>634</v>
      </c>
      <c r="E20" s="516"/>
      <c r="F20" s="517"/>
      <c r="G20" s="535" t="s">
        <v>558</v>
      </c>
      <c r="H20" s="518"/>
      <c r="I20" s="511" t="s">
        <v>679</v>
      </c>
      <c r="J20" s="518" t="s">
        <v>593</v>
      </c>
      <c r="K20" s="511" t="s">
        <v>593</v>
      </c>
      <c r="L20" s="534" t="s">
        <v>598</v>
      </c>
      <c r="M20" s="515">
        <v>2</v>
      </c>
      <c r="N20" s="512">
        <v>114000</v>
      </c>
      <c r="O20" s="551"/>
    </row>
    <row r="21" spans="1:15" s="214" customFormat="1" ht="30" customHeight="1">
      <c r="A21" s="548" t="s">
        <v>585</v>
      </c>
      <c r="B21" s="549">
        <v>20201215</v>
      </c>
      <c r="C21" s="521" t="s">
        <v>623</v>
      </c>
      <c r="D21" s="541" t="s">
        <v>635</v>
      </c>
      <c r="E21" s="507" t="s">
        <v>622</v>
      </c>
      <c r="F21" s="506"/>
      <c r="G21" s="507" t="s">
        <v>622</v>
      </c>
      <c r="H21" s="518"/>
      <c r="I21" s="511" t="s">
        <v>620</v>
      </c>
      <c r="J21" s="518" t="s">
        <v>631</v>
      </c>
      <c r="K21" s="511" t="s">
        <v>631</v>
      </c>
      <c r="L21" s="534" t="s">
        <v>598</v>
      </c>
      <c r="M21" s="515">
        <v>875</v>
      </c>
      <c r="N21" s="512">
        <v>481250</v>
      </c>
      <c r="O21" s="551"/>
    </row>
    <row r="22" spans="1:15" s="489" customFormat="1" ht="30" customHeight="1">
      <c r="A22" s="552" t="s">
        <v>564</v>
      </c>
      <c r="B22" s="553"/>
      <c r="C22" s="552"/>
      <c r="D22" s="553"/>
      <c r="E22" s="554"/>
      <c r="F22" s="555"/>
      <c r="G22" s="556"/>
      <c r="H22" s="555"/>
      <c r="I22" s="557"/>
      <c r="J22" s="558"/>
      <c r="K22" s="557"/>
      <c r="L22" s="557"/>
      <c r="M22" s="559"/>
      <c r="N22" s="560">
        <f>SUM(N3:N21)</f>
        <v>3421650</v>
      </c>
      <c r="O22" s="555"/>
    </row>
    <row r="32" spans="1:15">
      <c r="J32" s="533"/>
    </row>
  </sheetData>
  <mergeCells count="1">
    <mergeCell ref="A1:M1"/>
  </mergeCells>
  <phoneticPr fontId="22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85" orientation="portrait" horizontalDpi="4294967293" r:id="rId1"/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0"/>
  <sheetViews>
    <sheetView view="pageBreakPreview" zoomScale="145" zoomScaleSheetLayoutView="145" workbookViewId="0">
      <selection activeCell="D8" sqref="D8"/>
    </sheetView>
  </sheetViews>
  <sheetFormatPr defaultRowHeight="16.5"/>
  <cols>
    <col min="1" max="1" width="7.375" style="533" customWidth="1"/>
    <col min="2" max="2" width="12.5" style="533" customWidth="1"/>
    <col min="3" max="3" width="27.25" style="533" customWidth="1"/>
    <col min="4" max="4" width="12.5" style="533" customWidth="1"/>
    <col min="5" max="5" width="9.875" style="533" customWidth="1"/>
    <col min="6" max="6" width="11" style="533" customWidth="1"/>
    <col min="7" max="7" width="11.875" style="533" customWidth="1"/>
    <col min="8" max="16384" width="9" style="533"/>
  </cols>
  <sheetData>
    <row r="1" spans="1:9" ht="17.25" thickBot="1">
      <c r="A1" s="605" t="s">
        <v>572</v>
      </c>
      <c r="B1" s="605"/>
      <c r="C1" s="605"/>
      <c r="D1" s="605"/>
      <c r="E1" s="605"/>
      <c r="F1" s="605"/>
      <c r="G1" s="605"/>
      <c r="H1" s="605"/>
      <c r="I1" s="605"/>
    </row>
    <row r="2" spans="1:9" ht="25.5" customHeight="1">
      <c r="A2" s="586" t="s">
        <v>533</v>
      </c>
      <c r="B2" s="587" t="s">
        <v>534</v>
      </c>
      <c r="C2" s="587" t="s">
        <v>535</v>
      </c>
      <c r="D2" s="588" t="s">
        <v>525</v>
      </c>
      <c r="E2" s="589" t="s">
        <v>536</v>
      </c>
      <c r="F2" s="587" t="s">
        <v>537</v>
      </c>
      <c r="G2" s="590" t="s">
        <v>526</v>
      </c>
    </row>
    <row r="3" spans="1:9" ht="25.5" customHeight="1">
      <c r="A3" s="591" t="s">
        <v>653</v>
      </c>
      <c r="B3" s="592">
        <v>43853</v>
      </c>
      <c r="C3" s="571" t="s">
        <v>661</v>
      </c>
      <c r="D3" s="593">
        <v>227128</v>
      </c>
      <c r="E3" s="594"/>
      <c r="F3" s="595"/>
      <c r="G3" s="595"/>
    </row>
    <row r="4" spans="1:9" ht="25.5" customHeight="1">
      <c r="A4" s="591" t="s">
        <v>654</v>
      </c>
      <c r="B4" s="592">
        <v>43871</v>
      </c>
      <c r="C4" s="571" t="s">
        <v>680</v>
      </c>
      <c r="D4" s="593">
        <v>139085</v>
      </c>
      <c r="E4" s="594"/>
      <c r="F4" s="595"/>
      <c r="G4" s="595"/>
    </row>
    <row r="5" spans="1:9" ht="25.5" customHeight="1">
      <c r="A5" s="591" t="s">
        <v>655</v>
      </c>
      <c r="B5" s="592">
        <v>43964</v>
      </c>
      <c r="C5" s="571" t="s">
        <v>681</v>
      </c>
      <c r="D5" s="593">
        <v>54000</v>
      </c>
      <c r="E5" s="594"/>
      <c r="F5" s="585"/>
      <c r="G5" s="596"/>
    </row>
    <row r="6" spans="1:9" ht="25.5" customHeight="1">
      <c r="A6" s="591" t="s">
        <v>567</v>
      </c>
      <c r="B6" s="592">
        <v>44125</v>
      </c>
      <c r="C6" s="567" t="s">
        <v>662</v>
      </c>
      <c r="D6" s="568">
        <v>25400000</v>
      </c>
      <c r="E6" s="594"/>
      <c r="F6" s="585"/>
      <c r="G6" s="596"/>
    </row>
    <row r="7" spans="1:9" ht="25.5" customHeight="1">
      <c r="A7" s="591" t="s">
        <v>568</v>
      </c>
      <c r="B7" s="592">
        <v>44125</v>
      </c>
      <c r="C7" s="567" t="s">
        <v>663</v>
      </c>
      <c r="D7" s="568">
        <v>137160</v>
      </c>
      <c r="E7" s="594"/>
      <c r="F7" s="585"/>
      <c r="G7" s="596"/>
    </row>
    <row r="8" spans="1:9" ht="25.5" customHeight="1">
      <c r="A8" s="611" t="s">
        <v>569</v>
      </c>
      <c r="B8" s="597">
        <v>44172</v>
      </c>
      <c r="C8" s="612" t="s">
        <v>664</v>
      </c>
      <c r="D8" s="570">
        <v>14000000</v>
      </c>
      <c r="E8" s="594"/>
      <c r="F8" s="594"/>
      <c r="G8" s="594"/>
    </row>
    <row r="9" spans="1:9" ht="25.5" customHeight="1">
      <c r="A9" s="591"/>
      <c r="B9" s="594"/>
      <c r="C9" s="594"/>
      <c r="D9" s="594"/>
      <c r="E9" s="594"/>
      <c r="F9" s="594"/>
      <c r="G9" s="594"/>
    </row>
    <row r="10" spans="1:9" ht="25.5" customHeight="1">
      <c r="A10" s="591"/>
      <c r="B10" s="594"/>
      <c r="C10" s="594"/>
      <c r="D10" s="594"/>
      <c r="E10" s="594"/>
      <c r="F10" s="594"/>
      <c r="G10" s="594"/>
    </row>
    <row r="11" spans="1:9" ht="25.5" customHeight="1">
      <c r="A11" s="591"/>
      <c r="B11" s="594"/>
      <c r="C11" s="594"/>
      <c r="D11" s="594"/>
      <c r="E11" s="594"/>
      <c r="F11" s="594"/>
      <c r="G11" s="594"/>
    </row>
    <row r="12" spans="1:9" ht="25.5" customHeight="1">
      <c r="A12" s="591"/>
      <c r="B12" s="594"/>
      <c r="C12" s="594"/>
      <c r="D12" s="594"/>
      <c r="E12" s="594"/>
      <c r="F12" s="594"/>
      <c r="G12" s="594"/>
    </row>
    <row r="13" spans="1:9" ht="25.5" customHeight="1">
      <c r="A13" s="591"/>
      <c r="B13" s="594"/>
      <c r="C13" s="594"/>
      <c r="D13" s="594"/>
      <c r="E13" s="594"/>
      <c r="F13" s="594"/>
      <c r="G13" s="594"/>
    </row>
    <row r="14" spans="1:9" ht="25.5" customHeight="1">
      <c r="A14" s="591"/>
      <c r="B14" s="594"/>
      <c r="C14" s="594"/>
      <c r="D14" s="594"/>
      <c r="E14" s="594"/>
      <c r="F14" s="594"/>
      <c r="G14" s="594"/>
    </row>
    <row r="15" spans="1:9" ht="25.5" customHeight="1">
      <c r="A15" s="591"/>
      <c r="B15" s="594"/>
      <c r="C15" s="594"/>
      <c r="D15" s="594"/>
      <c r="E15" s="594"/>
      <c r="F15" s="594"/>
      <c r="G15" s="594"/>
    </row>
    <row r="16" spans="1:9" ht="25.5" customHeight="1">
      <c r="A16" s="591"/>
      <c r="B16" s="594"/>
      <c r="C16" s="594"/>
      <c r="D16" s="594"/>
      <c r="E16" s="594"/>
      <c r="F16" s="594"/>
      <c r="G16" s="594"/>
    </row>
    <row r="17" spans="1:7" ht="25.5" customHeight="1">
      <c r="A17" s="591"/>
      <c r="B17" s="594"/>
      <c r="C17" s="594"/>
      <c r="D17" s="594"/>
      <c r="E17" s="594"/>
      <c r="F17" s="594"/>
      <c r="G17" s="594"/>
    </row>
    <row r="18" spans="1:7" ht="25.5" customHeight="1">
      <c r="A18" s="591"/>
      <c r="B18" s="594"/>
      <c r="C18" s="594"/>
      <c r="D18" s="594"/>
      <c r="E18" s="594"/>
      <c r="F18" s="594"/>
      <c r="G18" s="594"/>
    </row>
    <row r="19" spans="1:7" ht="25.5" customHeight="1">
      <c r="A19" s="591"/>
      <c r="B19" s="594"/>
      <c r="C19" s="594"/>
      <c r="D19" s="594"/>
      <c r="E19" s="594"/>
      <c r="F19" s="594"/>
      <c r="G19" s="594"/>
    </row>
    <row r="20" spans="1:7" ht="25.5" customHeight="1">
      <c r="A20" s="591"/>
      <c r="B20" s="594"/>
      <c r="C20" s="594"/>
      <c r="D20" s="594"/>
      <c r="E20" s="594"/>
      <c r="F20" s="594"/>
      <c r="G20" s="594"/>
    </row>
    <row r="21" spans="1:7" ht="25.5" customHeight="1">
      <c r="A21" s="591"/>
      <c r="B21" s="594"/>
      <c r="C21" s="594"/>
      <c r="D21" s="594"/>
      <c r="E21" s="594"/>
      <c r="F21" s="594"/>
      <c r="G21" s="594"/>
    </row>
    <row r="22" spans="1:7" ht="25.5" customHeight="1">
      <c r="A22" s="591"/>
      <c r="B22" s="594"/>
      <c r="C22" s="594"/>
      <c r="D22" s="594"/>
      <c r="E22" s="594"/>
      <c r="F22" s="594"/>
      <c r="G22" s="594"/>
    </row>
    <row r="23" spans="1:7" ht="25.5" customHeight="1">
      <c r="A23" s="591"/>
      <c r="B23" s="594"/>
      <c r="C23" s="594"/>
      <c r="D23" s="594"/>
      <c r="E23" s="594"/>
      <c r="F23" s="594"/>
      <c r="G23" s="594"/>
    </row>
    <row r="24" spans="1:7" ht="25.5" customHeight="1">
      <c r="A24" s="591"/>
      <c r="B24" s="594"/>
      <c r="C24" s="594"/>
      <c r="D24" s="594"/>
      <c r="E24" s="594"/>
      <c r="F24" s="594"/>
      <c r="G24" s="594"/>
    </row>
    <row r="25" spans="1:7" ht="25.5" customHeight="1">
      <c r="A25" s="591"/>
      <c r="B25" s="594"/>
      <c r="C25" s="594"/>
      <c r="D25" s="594"/>
      <c r="E25" s="594"/>
      <c r="F25" s="594"/>
      <c r="G25" s="594"/>
    </row>
    <row r="26" spans="1:7" ht="25.5" customHeight="1">
      <c r="A26" s="591"/>
      <c r="B26" s="594"/>
      <c r="C26" s="594"/>
      <c r="D26" s="594"/>
      <c r="E26" s="594"/>
      <c r="F26" s="594"/>
      <c r="G26" s="594"/>
    </row>
    <row r="27" spans="1:7" ht="25.5" customHeight="1">
      <c r="A27" s="591"/>
      <c r="B27" s="594"/>
      <c r="C27" s="594"/>
      <c r="D27" s="594"/>
      <c r="E27" s="594"/>
      <c r="F27" s="594"/>
      <c r="G27" s="594"/>
    </row>
    <row r="28" spans="1:7" ht="25.5" customHeight="1">
      <c r="A28" s="591"/>
      <c r="B28" s="594"/>
      <c r="C28" s="594"/>
      <c r="D28" s="594"/>
      <c r="E28" s="594"/>
      <c r="F28" s="594"/>
      <c r="G28" s="594"/>
    </row>
    <row r="29" spans="1:7" ht="25.5" customHeight="1">
      <c r="A29" s="591"/>
      <c r="B29" s="594"/>
      <c r="C29" s="594"/>
      <c r="D29" s="594"/>
      <c r="E29" s="594"/>
      <c r="F29" s="594"/>
      <c r="G29" s="594"/>
    </row>
    <row r="30" spans="1:7" ht="22.5" customHeight="1">
      <c r="A30" s="599" t="s">
        <v>39</v>
      </c>
      <c r="B30" s="600"/>
      <c r="C30" s="600"/>
      <c r="D30" s="601">
        <f>SUM(D3:D29)</f>
        <v>39957373</v>
      </c>
      <c r="E30" s="600"/>
      <c r="F30" s="600"/>
      <c r="G30" s="560"/>
    </row>
  </sheetData>
  <phoneticPr fontId="68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85" orientation="portrait" horizontalDpi="4294967293" r:id="rId1"/>
  <rowBreaks count="1" manualBreakCount="1">
    <brk id="3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2"/>
  <sheetViews>
    <sheetView view="pageBreakPreview" zoomScale="145" zoomScaleSheetLayoutView="145" workbookViewId="0">
      <selection activeCell="C45" sqref="C45"/>
    </sheetView>
  </sheetViews>
  <sheetFormatPr defaultRowHeight="16.5"/>
  <cols>
    <col min="1" max="1" width="4.375" customWidth="1"/>
    <col min="2" max="2" width="10.75" customWidth="1"/>
    <col min="3" max="3" width="18.5" customWidth="1"/>
    <col min="4" max="4" width="23.625" customWidth="1"/>
    <col min="5" max="5" width="8.875" customWidth="1"/>
    <col min="6" max="6" width="5.875" customWidth="1"/>
    <col min="7" max="7" width="5.875" style="533" customWidth="1"/>
    <col min="8" max="8" width="10.125" customWidth="1"/>
    <col min="9" max="9" width="9.25" customWidth="1"/>
    <col min="12" max="12" width="15.625" bestFit="1" customWidth="1"/>
  </cols>
  <sheetData>
    <row r="1" spans="1:9" s="477" customFormat="1" ht="30" customHeight="1" thickBot="1">
      <c r="A1" s="710" t="s">
        <v>538</v>
      </c>
      <c r="B1" s="710"/>
      <c r="C1" s="710"/>
      <c r="D1" s="710"/>
      <c r="E1" s="710"/>
      <c r="F1" s="710"/>
      <c r="G1" s="710"/>
      <c r="H1" s="710"/>
    </row>
    <row r="2" spans="1:9" s="477" customFormat="1" ht="36" customHeight="1">
      <c r="A2" s="481" t="s">
        <v>533</v>
      </c>
      <c r="B2" s="482" t="s">
        <v>539</v>
      </c>
      <c r="C2" s="482" t="s">
        <v>540</v>
      </c>
      <c r="D2" s="482" t="s">
        <v>541</v>
      </c>
      <c r="E2" s="483" t="s">
        <v>542</v>
      </c>
      <c r="F2" s="482" t="s">
        <v>650</v>
      </c>
      <c r="G2" s="519" t="s">
        <v>649</v>
      </c>
      <c r="H2" s="478" t="s">
        <v>543</v>
      </c>
      <c r="I2" s="484" t="s">
        <v>526</v>
      </c>
    </row>
    <row r="3" spans="1:9" s="136" customFormat="1" ht="30" customHeight="1">
      <c r="A3" s="502" t="s">
        <v>570</v>
      </c>
      <c r="B3" s="540">
        <v>20200106</v>
      </c>
      <c r="C3" s="498" t="s">
        <v>636</v>
      </c>
      <c r="D3" s="498" t="s">
        <v>594</v>
      </c>
      <c r="E3" s="498" t="s">
        <v>648</v>
      </c>
      <c r="F3" s="561">
        <v>3</v>
      </c>
      <c r="G3" s="486" t="s">
        <v>651</v>
      </c>
      <c r="H3" s="508">
        <v>153000</v>
      </c>
      <c r="I3" s="501" t="s">
        <v>595</v>
      </c>
    </row>
    <row r="4" spans="1:9" s="136" customFormat="1" ht="30" customHeight="1">
      <c r="A4" s="502" t="s">
        <v>565</v>
      </c>
      <c r="B4" s="540">
        <v>20200221</v>
      </c>
      <c r="C4" s="497" t="s">
        <v>637</v>
      </c>
      <c r="D4" s="497" t="s">
        <v>594</v>
      </c>
      <c r="E4" s="498" t="s">
        <v>648</v>
      </c>
      <c r="F4" s="562">
        <v>2</v>
      </c>
      <c r="G4" s="486" t="s">
        <v>651</v>
      </c>
      <c r="H4" s="508">
        <v>102000</v>
      </c>
      <c r="I4" s="500" t="s">
        <v>595</v>
      </c>
    </row>
    <row r="5" spans="1:9" s="136" customFormat="1" ht="30" customHeight="1">
      <c r="A5" s="502" t="s">
        <v>566</v>
      </c>
      <c r="B5" s="540">
        <v>20200330</v>
      </c>
      <c r="C5" s="497" t="s">
        <v>638</v>
      </c>
      <c r="D5" s="498" t="s">
        <v>645</v>
      </c>
      <c r="E5" s="498" t="s">
        <v>648</v>
      </c>
      <c r="F5" s="562">
        <v>1</v>
      </c>
      <c r="G5" s="486" t="s">
        <v>651</v>
      </c>
      <c r="H5" s="508">
        <v>320000</v>
      </c>
      <c r="I5" s="500" t="s">
        <v>595</v>
      </c>
    </row>
    <row r="6" spans="1:9" s="136" customFormat="1" ht="30" customHeight="1">
      <c r="A6" s="502" t="s">
        <v>567</v>
      </c>
      <c r="B6" s="540">
        <v>20200330</v>
      </c>
      <c r="C6" s="497" t="s">
        <v>638</v>
      </c>
      <c r="D6" s="497" t="s">
        <v>645</v>
      </c>
      <c r="E6" s="498" t="s">
        <v>648</v>
      </c>
      <c r="F6" s="562">
        <v>2</v>
      </c>
      <c r="G6" s="486" t="s">
        <v>651</v>
      </c>
      <c r="H6" s="508">
        <v>80000</v>
      </c>
      <c r="I6" s="500" t="s">
        <v>595</v>
      </c>
    </row>
    <row r="7" spans="1:9" s="136" customFormat="1" ht="30" customHeight="1">
      <c r="A7" s="502" t="s">
        <v>568</v>
      </c>
      <c r="B7" s="540">
        <v>20200410</v>
      </c>
      <c r="C7" s="497" t="s">
        <v>637</v>
      </c>
      <c r="D7" s="498" t="s">
        <v>594</v>
      </c>
      <c r="E7" s="498" t="s">
        <v>648</v>
      </c>
      <c r="F7" s="562">
        <v>2</v>
      </c>
      <c r="G7" s="486" t="s">
        <v>651</v>
      </c>
      <c r="H7" s="508">
        <v>102000</v>
      </c>
      <c r="I7" s="500" t="s">
        <v>595</v>
      </c>
    </row>
    <row r="8" spans="1:9" s="136" customFormat="1" ht="30" customHeight="1">
      <c r="A8" s="502" t="s">
        <v>569</v>
      </c>
      <c r="B8" s="540">
        <v>20200514</v>
      </c>
      <c r="C8" s="497" t="s">
        <v>637</v>
      </c>
      <c r="D8" s="497" t="s">
        <v>594</v>
      </c>
      <c r="E8" s="498" t="s">
        <v>648</v>
      </c>
      <c r="F8" s="562">
        <v>2</v>
      </c>
      <c r="G8" s="486" t="s">
        <v>651</v>
      </c>
      <c r="H8" s="508">
        <v>102000</v>
      </c>
      <c r="I8" s="500" t="s">
        <v>595</v>
      </c>
    </row>
    <row r="9" spans="1:9" s="136" customFormat="1" ht="30" customHeight="1">
      <c r="A9" s="502" t="s">
        <v>574</v>
      </c>
      <c r="B9" s="540">
        <v>20200522</v>
      </c>
      <c r="C9" s="497" t="s">
        <v>639</v>
      </c>
      <c r="D9" s="498" t="s">
        <v>646</v>
      </c>
      <c r="E9" s="498" t="s">
        <v>648</v>
      </c>
      <c r="F9" s="562">
        <v>40</v>
      </c>
      <c r="G9" s="486" t="s">
        <v>651</v>
      </c>
      <c r="H9" s="508">
        <v>160000</v>
      </c>
      <c r="I9" s="500" t="s">
        <v>595</v>
      </c>
    </row>
    <row r="10" spans="1:9" s="136" customFormat="1" ht="30" customHeight="1">
      <c r="A10" s="502" t="s">
        <v>571</v>
      </c>
      <c r="B10" s="540">
        <v>20200603</v>
      </c>
      <c r="C10" s="497" t="s">
        <v>637</v>
      </c>
      <c r="D10" s="497" t="s">
        <v>594</v>
      </c>
      <c r="E10" s="498" t="s">
        <v>648</v>
      </c>
      <c r="F10" s="562">
        <v>2</v>
      </c>
      <c r="G10" s="486" t="s">
        <v>651</v>
      </c>
      <c r="H10" s="508">
        <v>102000</v>
      </c>
      <c r="I10" s="500" t="s">
        <v>595</v>
      </c>
    </row>
    <row r="11" spans="1:9" s="136" customFormat="1" ht="30" customHeight="1">
      <c r="A11" s="502" t="s">
        <v>575</v>
      </c>
      <c r="B11" s="540">
        <v>20200630</v>
      </c>
      <c r="C11" s="497" t="s">
        <v>640</v>
      </c>
      <c r="D11" s="498" t="s">
        <v>646</v>
      </c>
      <c r="E11" s="498" t="s">
        <v>648</v>
      </c>
      <c r="F11" s="562">
        <v>30</v>
      </c>
      <c r="G11" s="486" t="s">
        <v>651</v>
      </c>
      <c r="H11" s="508">
        <v>18000</v>
      </c>
      <c r="I11" s="500"/>
    </row>
    <row r="12" spans="1:9" s="136" customFormat="1" ht="30" customHeight="1">
      <c r="A12" s="502" t="s">
        <v>576</v>
      </c>
      <c r="B12" s="540">
        <v>20200630</v>
      </c>
      <c r="C12" s="497" t="s">
        <v>641</v>
      </c>
      <c r="D12" s="497" t="s">
        <v>647</v>
      </c>
      <c r="E12" s="498" t="s">
        <v>648</v>
      </c>
      <c r="F12" s="562">
        <v>318</v>
      </c>
      <c r="G12" s="486" t="s">
        <v>651</v>
      </c>
      <c r="H12" s="508">
        <v>731400</v>
      </c>
      <c r="I12" s="500"/>
    </row>
    <row r="13" spans="1:9" s="136" customFormat="1" ht="30" customHeight="1">
      <c r="A13" s="502" t="s">
        <v>577</v>
      </c>
      <c r="B13" s="540">
        <v>20200706</v>
      </c>
      <c r="C13" s="497" t="s">
        <v>637</v>
      </c>
      <c r="D13" s="498" t="s">
        <v>594</v>
      </c>
      <c r="E13" s="498" t="s">
        <v>648</v>
      </c>
      <c r="F13" s="562">
        <v>2</v>
      </c>
      <c r="G13" s="486" t="s">
        <v>651</v>
      </c>
      <c r="H13" s="508">
        <v>102000</v>
      </c>
      <c r="I13" s="500"/>
    </row>
    <row r="14" spans="1:9" s="136" customFormat="1" ht="30" customHeight="1">
      <c r="A14" s="502" t="s">
        <v>578</v>
      </c>
      <c r="B14" s="540">
        <v>20200717</v>
      </c>
      <c r="C14" s="497" t="s">
        <v>642</v>
      </c>
      <c r="D14" s="497" t="s">
        <v>594</v>
      </c>
      <c r="E14" s="498" t="s">
        <v>648</v>
      </c>
      <c r="F14" s="562">
        <v>1</v>
      </c>
      <c r="G14" s="486" t="s">
        <v>651</v>
      </c>
      <c r="H14" s="508">
        <v>20000</v>
      </c>
      <c r="I14" s="500"/>
    </row>
    <row r="15" spans="1:9" s="136" customFormat="1" ht="30" customHeight="1">
      <c r="A15" s="502" t="s">
        <v>579</v>
      </c>
      <c r="B15" s="540">
        <v>20200807</v>
      </c>
      <c r="C15" s="497" t="s">
        <v>637</v>
      </c>
      <c r="D15" s="497" t="s">
        <v>594</v>
      </c>
      <c r="E15" s="498" t="s">
        <v>648</v>
      </c>
      <c r="F15" s="562">
        <v>2</v>
      </c>
      <c r="G15" s="486" t="s">
        <v>651</v>
      </c>
      <c r="H15" s="499">
        <v>102000</v>
      </c>
      <c r="I15" s="500"/>
    </row>
    <row r="16" spans="1:9" s="136" customFormat="1" ht="30" customHeight="1">
      <c r="A16" s="502" t="s">
        <v>580</v>
      </c>
      <c r="B16" s="540">
        <v>20200904</v>
      </c>
      <c r="C16" s="497" t="s">
        <v>637</v>
      </c>
      <c r="D16" s="497" t="s">
        <v>594</v>
      </c>
      <c r="E16" s="498" t="s">
        <v>648</v>
      </c>
      <c r="F16" s="562">
        <v>2</v>
      </c>
      <c r="G16" s="486" t="s">
        <v>651</v>
      </c>
      <c r="H16" s="499">
        <v>104000</v>
      </c>
      <c r="I16" s="500"/>
    </row>
    <row r="17" spans="1:10" s="136" customFormat="1" ht="30" customHeight="1">
      <c r="A17" s="502" t="s">
        <v>581</v>
      </c>
      <c r="B17" s="540">
        <v>20200910</v>
      </c>
      <c r="C17" s="479" t="s">
        <v>643</v>
      </c>
      <c r="D17" s="479" t="s">
        <v>647</v>
      </c>
      <c r="E17" s="498" t="s">
        <v>648</v>
      </c>
      <c r="F17" s="486">
        <v>500</v>
      </c>
      <c r="G17" s="486" t="s">
        <v>651</v>
      </c>
      <c r="H17" s="480">
        <v>400000</v>
      </c>
      <c r="I17" s="487"/>
    </row>
    <row r="18" spans="1:10" s="136" customFormat="1" ht="30" customHeight="1">
      <c r="A18" s="502" t="s">
        <v>582</v>
      </c>
      <c r="B18" s="540">
        <v>20201014</v>
      </c>
      <c r="C18" s="479" t="s">
        <v>637</v>
      </c>
      <c r="D18" s="479" t="s">
        <v>594</v>
      </c>
      <c r="E18" s="498" t="s">
        <v>648</v>
      </c>
      <c r="F18" s="486">
        <v>2</v>
      </c>
      <c r="G18" s="486" t="s">
        <v>651</v>
      </c>
      <c r="H18" s="480">
        <v>114000</v>
      </c>
      <c r="I18" s="487"/>
    </row>
    <row r="19" spans="1:10" s="136" customFormat="1" ht="30" customHeight="1">
      <c r="A19" s="502" t="s">
        <v>583</v>
      </c>
      <c r="B19" s="540">
        <v>20201104</v>
      </c>
      <c r="C19" s="479" t="s">
        <v>637</v>
      </c>
      <c r="D19" s="479" t="s">
        <v>594</v>
      </c>
      <c r="E19" s="498" t="s">
        <v>648</v>
      </c>
      <c r="F19" s="486">
        <v>2</v>
      </c>
      <c r="G19" s="486" t="s">
        <v>651</v>
      </c>
      <c r="H19" s="480">
        <v>114000</v>
      </c>
      <c r="I19" s="487"/>
    </row>
    <row r="20" spans="1:10" s="136" customFormat="1" ht="30" customHeight="1">
      <c r="A20" s="502" t="s">
        <v>584</v>
      </c>
      <c r="B20" s="540">
        <v>20201204</v>
      </c>
      <c r="C20" s="479" t="s">
        <v>637</v>
      </c>
      <c r="D20" s="479" t="s">
        <v>594</v>
      </c>
      <c r="E20" s="498" t="s">
        <v>648</v>
      </c>
      <c r="F20" s="486">
        <v>2</v>
      </c>
      <c r="G20" s="486" t="s">
        <v>651</v>
      </c>
      <c r="H20" s="480">
        <v>114000</v>
      </c>
      <c r="I20" s="487"/>
    </row>
    <row r="21" spans="1:10" s="136" customFormat="1" ht="30" customHeight="1">
      <c r="A21" s="502" t="s">
        <v>585</v>
      </c>
      <c r="B21" s="485">
        <v>20201215</v>
      </c>
      <c r="C21" s="479" t="s">
        <v>644</v>
      </c>
      <c r="D21" s="479" t="s">
        <v>646</v>
      </c>
      <c r="E21" s="498" t="s">
        <v>648</v>
      </c>
      <c r="F21" s="486">
        <v>875</v>
      </c>
      <c r="G21" s="486" t="s">
        <v>651</v>
      </c>
      <c r="H21" s="480">
        <v>481250</v>
      </c>
      <c r="I21" s="487"/>
    </row>
    <row r="22" spans="1:10" s="488" customFormat="1" ht="30" customHeight="1" thickBot="1">
      <c r="A22" s="504" t="s">
        <v>564</v>
      </c>
      <c r="B22" s="490"/>
      <c r="C22" s="491"/>
      <c r="D22" s="491"/>
      <c r="E22" s="492"/>
      <c r="F22" s="493"/>
      <c r="G22" s="520"/>
      <c r="H22" s="494">
        <f>SUM(H3:H21)</f>
        <v>3421650</v>
      </c>
      <c r="I22" s="495"/>
    </row>
    <row r="32" spans="1:10">
      <c r="J32" s="533"/>
    </row>
  </sheetData>
  <mergeCells count="1">
    <mergeCell ref="A1:H1"/>
  </mergeCells>
  <phoneticPr fontId="22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scale="85" orientation="portrait" horizontalDpi="4294967293" r:id="rId1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F62"/>
  <sheetViews>
    <sheetView view="pageBreakPreview" zoomScale="145" zoomScaleSheetLayoutView="145" workbookViewId="0">
      <selection activeCell="D57" sqref="D57"/>
    </sheetView>
  </sheetViews>
  <sheetFormatPr defaultRowHeight="16.5"/>
  <cols>
    <col min="1" max="1" width="16.5" style="533" customWidth="1"/>
    <col min="2" max="2" width="22.25" style="533" customWidth="1"/>
    <col min="3" max="4" width="15.5" style="565" customWidth="1"/>
    <col min="5" max="5" width="15.5" style="533" customWidth="1"/>
    <col min="6" max="6" width="9" style="533" hidden="1" customWidth="1"/>
    <col min="7" max="16384" width="9" style="533"/>
  </cols>
  <sheetData>
    <row r="1" spans="1:6" s="477" customFormat="1" ht="28.5" customHeight="1" thickBot="1">
      <c r="A1" s="709" t="s">
        <v>559</v>
      </c>
      <c r="B1" s="709"/>
      <c r="C1" s="709"/>
      <c r="D1" s="709"/>
      <c r="E1" s="709"/>
    </row>
    <row r="2" spans="1:6" s="477" customFormat="1" ht="19.5" customHeight="1">
      <c r="A2" s="503" t="s">
        <v>560</v>
      </c>
      <c r="B2" s="713" t="s">
        <v>561</v>
      </c>
      <c r="C2" s="714"/>
      <c r="D2" s="715" t="s">
        <v>597</v>
      </c>
      <c r="E2" s="716"/>
    </row>
    <row r="3" spans="1:6" s="477" customFormat="1" ht="19.5" customHeight="1">
      <c r="A3" s="564" t="s">
        <v>562</v>
      </c>
      <c r="B3" s="717" t="s">
        <v>665</v>
      </c>
      <c r="C3" s="718"/>
      <c r="D3" s="719" t="s">
        <v>544</v>
      </c>
      <c r="E3" s="720"/>
    </row>
    <row r="4" spans="1:6" s="477" customFormat="1" ht="19.5" customHeight="1" thickBot="1">
      <c r="A4" s="629" t="s">
        <v>562</v>
      </c>
      <c r="B4" s="721" t="s">
        <v>671</v>
      </c>
      <c r="C4" s="722"/>
      <c r="D4" s="723" t="s">
        <v>544</v>
      </c>
      <c r="E4" s="724"/>
    </row>
    <row r="6" spans="1:6" s="513" customFormat="1" ht="57" customHeight="1">
      <c r="A6" s="711" t="s">
        <v>670</v>
      </c>
      <c r="B6" s="712"/>
      <c r="C6" s="712"/>
      <c r="D6" s="712"/>
      <c r="E6" s="712"/>
    </row>
    <row r="7" spans="1:6" s="513" customFormat="1" ht="6.75" customHeight="1">
      <c r="A7" s="602"/>
      <c r="B7" s="602"/>
      <c r="C7" s="603"/>
      <c r="D7" s="603"/>
      <c r="E7" s="602"/>
    </row>
    <row r="8" spans="1:6" s="513" customFormat="1" ht="24.75" customHeight="1">
      <c r="A8" s="606" t="s">
        <v>528</v>
      </c>
      <c r="B8" s="606" t="s">
        <v>529</v>
      </c>
      <c r="C8" s="606" t="s">
        <v>563</v>
      </c>
      <c r="D8" s="606" t="s">
        <v>530</v>
      </c>
      <c r="E8" s="606" t="s">
        <v>531</v>
      </c>
    </row>
    <row r="9" spans="1:6" s="513" customFormat="1" ht="24.75" customHeight="1">
      <c r="A9" s="598">
        <v>43831</v>
      </c>
      <c r="B9" s="572" t="s">
        <v>667</v>
      </c>
      <c r="C9" s="607">
        <v>1559609</v>
      </c>
      <c r="D9" s="607">
        <v>0</v>
      </c>
      <c r="E9" s="569">
        <v>1559609</v>
      </c>
    </row>
    <row r="10" spans="1:6" s="604" customFormat="1" ht="24.75" customHeight="1">
      <c r="A10" s="598">
        <v>43853</v>
      </c>
      <c r="B10" s="572" t="s">
        <v>661</v>
      </c>
      <c r="C10" s="607">
        <v>0</v>
      </c>
      <c r="D10" s="607">
        <v>227128</v>
      </c>
      <c r="E10" s="569">
        <f>E9-D10</f>
        <v>1332481</v>
      </c>
      <c r="F10" s="563"/>
    </row>
    <row r="11" spans="1:6" ht="24.75" customHeight="1">
      <c r="A11" s="598">
        <v>43858</v>
      </c>
      <c r="B11" s="572" t="s">
        <v>683</v>
      </c>
      <c r="C11" s="607">
        <v>10000</v>
      </c>
      <c r="D11" s="607">
        <v>0</v>
      </c>
      <c r="E11" s="569">
        <f>E10+C11</f>
        <v>1342481</v>
      </c>
    </row>
    <row r="12" spans="1:6" ht="24.75" customHeight="1">
      <c r="A12" s="598">
        <v>43858</v>
      </c>
      <c r="B12" s="572" t="s">
        <v>684</v>
      </c>
      <c r="C12" s="607">
        <v>20000</v>
      </c>
      <c r="D12" s="607">
        <v>0</v>
      </c>
      <c r="E12" s="569">
        <f>E11+C12</f>
        <v>1362481</v>
      </c>
    </row>
    <row r="13" spans="1:6" ht="24.75" customHeight="1">
      <c r="A13" s="598">
        <v>43871</v>
      </c>
      <c r="B13" s="572" t="s">
        <v>666</v>
      </c>
      <c r="C13" s="607">
        <v>0</v>
      </c>
      <c r="D13" s="607">
        <v>139085</v>
      </c>
      <c r="E13" s="569">
        <f>E12-D13</f>
        <v>1223396</v>
      </c>
    </row>
    <row r="14" spans="1:6" ht="24.75" customHeight="1">
      <c r="A14" s="598">
        <v>43886</v>
      </c>
      <c r="B14" s="572" t="s">
        <v>683</v>
      </c>
      <c r="C14" s="607">
        <v>10000</v>
      </c>
      <c r="D14" s="607">
        <v>0</v>
      </c>
      <c r="E14" s="569">
        <f t="shared" ref="E14:E19" si="0">E13+C14</f>
        <v>1233396</v>
      </c>
    </row>
    <row r="15" spans="1:6" ht="24.75" customHeight="1">
      <c r="A15" s="598">
        <v>43887</v>
      </c>
      <c r="B15" s="572" t="s">
        <v>684</v>
      </c>
      <c r="C15" s="607">
        <v>20000</v>
      </c>
      <c r="D15" s="607">
        <v>0</v>
      </c>
      <c r="E15" s="569">
        <f t="shared" si="0"/>
        <v>1253396</v>
      </c>
    </row>
    <row r="16" spans="1:6" ht="24.75" customHeight="1">
      <c r="A16" s="598">
        <v>43915</v>
      </c>
      <c r="B16" s="572" t="s">
        <v>683</v>
      </c>
      <c r="C16" s="607">
        <v>10000</v>
      </c>
      <c r="D16" s="607">
        <v>0</v>
      </c>
      <c r="E16" s="569">
        <f t="shared" si="0"/>
        <v>1263396</v>
      </c>
    </row>
    <row r="17" spans="1:5" ht="24.75" customHeight="1">
      <c r="A17" s="598">
        <v>43916</v>
      </c>
      <c r="B17" s="572" t="s">
        <v>684</v>
      </c>
      <c r="C17" s="607">
        <v>20000</v>
      </c>
      <c r="D17" s="607">
        <v>0</v>
      </c>
      <c r="E17" s="569">
        <f t="shared" si="0"/>
        <v>1283396</v>
      </c>
    </row>
    <row r="18" spans="1:5" ht="24.75" customHeight="1">
      <c r="A18" s="598">
        <v>43948</v>
      </c>
      <c r="B18" s="572" t="s">
        <v>683</v>
      </c>
      <c r="C18" s="607">
        <v>10000</v>
      </c>
      <c r="D18" s="607">
        <v>0</v>
      </c>
      <c r="E18" s="569">
        <f t="shared" si="0"/>
        <v>1293396</v>
      </c>
    </row>
    <row r="19" spans="1:5" ht="24.75" customHeight="1">
      <c r="A19" s="598">
        <v>43948</v>
      </c>
      <c r="B19" s="572" t="s">
        <v>684</v>
      </c>
      <c r="C19" s="607">
        <v>20000</v>
      </c>
      <c r="D19" s="607">
        <v>0</v>
      </c>
      <c r="E19" s="569">
        <f t="shared" si="0"/>
        <v>1313396</v>
      </c>
    </row>
    <row r="20" spans="1:5" ht="24.75" customHeight="1">
      <c r="A20" s="598">
        <v>43964</v>
      </c>
      <c r="B20" s="572" t="s">
        <v>682</v>
      </c>
      <c r="C20" s="607">
        <v>0</v>
      </c>
      <c r="D20" s="607">
        <v>54000</v>
      </c>
      <c r="E20" s="569">
        <f>E19-D20</f>
        <v>1259396</v>
      </c>
    </row>
    <row r="21" spans="1:5" ht="24.75" customHeight="1">
      <c r="A21" s="598">
        <v>43968</v>
      </c>
      <c r="B21" s="572" t="s">
        <v>596</v>
      </c>
      <c r="C21" s="607">
        <v>67</v>
      </c>
      <c r="D21" s="607">
        <v>0</v>
      </c>
      <c r="E21" s="569">
        <f t="shared" ref="E21:E39" si="1">E20+C21</f>
        <v>1259463</v>
      </c>
    </row>
    <row r="22" spans="1:5" ht="24.75" customHeight="1">
      <c r="A22" s="598">
        <v>43976</v>
      </c>
      <c r="B22" s="572" t="s">
        <v>683</v>
      </c>
      <c r="C22" s="607">
        <v>10000</v>
      </c>
      <c r="D22" s="607">
        <v>0</v>
      </c>
      <c r="E22" s="569">
        <f t="shared" si="1"/>
        <v>1269463</v>
      </c>
    </row>
    <row r="23" spans="1:5" ht="24.75" customHeight="1">
      <c r="A23" s="598">
        <v>43977</v>
      </c>
      <c r="B23" s="572" t="s">
        <v>684</v>
      </c>
      <c r="C23" s="607">
        <v>20000</v>
      </c>
      <c r="D23" s="607">
        <v>0</v>
      </c>
      <c r="E23" s="569">
        <f t="shared" si="1"/>
        <v>1289463</v>
      </c>
    </row>
    <row r="24" spans="1:5" ht="24.75" customHeight="1">
      <c r="A24" s="598">
        <v>44007</v>
      </c>
      <c r="B24" s="572" t="s">
        <v>683</v>
      </c>
      <c r="C24" s="607">
        <v>10000</v>
      </c>
      <c r="D24" s="607">
        <v>0</v>
      </c>
      <c r="E24" s="569">
        <f t="shared" si="1"/>
        <v>1299463</v>
      </c>
    </row>
    <row r="25" spans="1:5" ht="24.75" customHeight="1">
      <c r="A25" s="598">
        <v>44008</v>
      </c>
      <c r="B25" s="572" t="s">
        <v>684</v>
      </c>
      <c r="C25" s="573">
        <v>20000</v>
      </c>
      <c r="D25" s="573">
        <v>0</v>
      </c>
      <c r="E25" s="569">
        <f t="shared" si="1"/>
        <v>1319463</v>
      </c>
    </row>
    <row r="26" spans="1:5" ht="24.75" customHeight="1">
      <c r="A26" s="598">
        <v>44039</v>
      </c>
      <c r="B26" s="572" t="s">
        <v>683</v>
      </c>
      <c r="C26" s="573">
        <v>10000</v>
      </c>
      <c r="D26" s="573">
        <v>0</v>
      </c>
      <c r="E26" s="569">
        <f t="shared" si="1"/>
        <v>1329463</v>
      </c>
    </row>
    <row r="27" spans="1:5" ht="24.75" customHeight="1">
      <c r="A27" s="598">
        <v>44039</v>
      </c>
      <c r="B27" s="572" t="s">
        <v>684</v>
      </c>
      <c r="C27" s="573">
        <v>20000</v>
      </c>
      <c r="D27" s="573">
        <v>0</v>
      </c>
      <c r="E27" s="569">
        <f t="shared" si="1"/>
        <v>1349463</v>
      </c>
    </row>
    <row r="28" spans="1:5" ht="24.75" customHeight="1">
      <c r="A28" s="598">
        <v>44068</v>
      </c>
      <c r="B28" s="572" t="s">
        <v>683</v>
      </c>
      <c r="C28" s="573">
        <v>10000</v>
      </c>
      <c r="D28" s="573">
        <v>0</v>
      </c>
      <c r="E28" s="569">
        <f t="shared" si="1"/>
        <v>1359463</v>
      </c>
    </row>
    <row r="29" spans="1:5" ht="24.75" customHeight="1">
      <c r="A29" s="598">
        <v>44069</v>
      </c>
      <c r="B29" s="572" t="s">
        <v>684</v>
      </c>
      <c r="C29" s="573">
        <v>20000</v>
      </c>
      <c r="D29" s="573">
        <v>0</v>
      </c>
      <c r="E29" s="569">
        <f t="shared" si="1"/>
        <v>1379463</v>
      </c>
    </row>
    <row r="30" spans="1:5" ht="24.75" customHeight="1">
      <c r="A30" s="598">
        <v>44099</v>
      </c>
      <c r="B30" s="572" t="s">
        <v>683</v>
      </c>
      <c r="C30" s="573">
        <v>10000</v>
      </c>
      <c r="D30" s="573">
        <v>0</v>
      </c>
      <c r="E30" s="569">
        <f>E29+C30</f>
        <v>1389463</v>
      </c>
    </row>
    <row r="31" spans="1:5" s="513" customFormat="1" ht="24.75" customHeight="1">
      <c r="A31" s="606" t="s">
        <v>528</v>
      </c>
      <c r="B31" s="606" t="s">
        <v>529</v>
      </c>
      <c r="C31" s="606" t="s">
        <v>563</v>
      </c>
      <c r="D31" s="606" t="s">
        <v>530</v>
      </c>
      <c r="E31" s="606" t="s">
        <v>531</v>
      </c>
    </row>
    <row r="32" spans="1:5" ht="25.5" customHeight="1">
      <c r="A32" s="598">
        <v>44102</v>
      </c>
      <c r="B32" s="572" t="s">
        <v>684</v>
      </c>
      <c r="C32" s="573">
        <v>20000</v>
      </c>
      <c r="D32" s="573">
        <v>0</v>
      </c>
      <c r="E32" s="569">
        <f>E30+C32</f>
        <v>1409463</v>
      </c>
    </row>
    <row r="33" spans="1:5" ht="25.5" customHeight="1">
      <c r="A33" s="598">
        <v>44130</v>
      </c>
      <c r="B33" s="572" t="s">
        <v>683</v>
      </c>
      <c r="C33" s="574">
        <v>10000</v>
      </c>
      <c r="D33" s="573">
        <v>0</v>
      </c>
      <c r="E33" s="569">
        <f t="shared" si="1"/>
        <v>1419463</v>
      </c>
    </row>
    <row r="34" spans="1:5" ht="25.5" customHeight="1">
      <c r="A34" s="598">
        <v>44130</v>
      </c>
      <c r="B34" s="572" t="s">
        <v>684</v>
      </c>
      <c r="C34" s="573">
        <v>20000</v>
      </c>
      <c r="D34" s="573">
        <v>0</v>
      </c>
      <c r="E34" s="569">
        <f t="shared" si="1"/>
        <v>1439463</v>
      </c>
    </row>
    <row r="35" spans="1:5" ht="25.5" customHeight="1">
      <c r="A35" s="598">
        <v>44150</v>
      </c>
      <c r="B35" s="572" t="s">
        <v>596</v>
      </c>
      <c r="C35" s="573">
        <v>67</v>
      </c>
      <c r="D35" s="573"/>
      <c r="E35" s="569">
        <f t="shared" si="1"/>
        <v>1439530</v>
      </c>
    </row>
    <row r="36" spans="1:5" ht="25.5" customHeight="1">
      <c r="A36" s="598">
        <v>44160</v>
      </c>
      <c r="B36" s="572" t="s">
        <v>683</v>
      </c>
      <c r="C36" s="573">
        <v>10000</v>
      </c>
      <c r="D36" s="573"/>
      <c r="E36" s="569">
        <f t="shared" si="1"/>
        <v>1449530</v>
      </c>
    </row>
    <row r="37" spans="1:5" ht="24.75" customHeight="1">
      <c r="A37" s="598">
        <v>44161</v>
      </c>
      <c r="B37" s="572" t="s">
        <v>684</v>
      </c>
      <c r="C37" s="573">
        <v>20000</v>
      </c>
      <c r="D37" s="594"/>
      <c r="E37" s="569">
        <f t="shared" si="1"/>
        <v>1469530</v>
      </c>
    </row>
    <row r="38" spans="1:5" ht="24.75" customHeight="1">
      <c r="A38" s="598">
        <v>44193</v>
      </c>
      <c r="B38" s="572" t="s">
        <v>683</v>
      </c>
      <c r="C38" s="573">
        <v>10000</v>
      </c>
      <c r="D38" s="594"/>
      <c r="E38" s="569">
        <f t="shared" si="1"/>
        <v>1479530</v>
      </c>
    </row>
    <row r="39" spans="1:5" ht="24.75" customHeight="1">
      <c r="A39" s="598">
        <v>44193</v>
      </c>
      <c r="B39" s="572" t="s">
        <v>684</v>
      </c>
      <c r="C39" s="573">
        <v>20000</v>
      </c>
      <c r="D39" s="594"/>
      <c r="E39" s="569">
        <f t="shared" si="1"/>
        <v>1499530</v>
      </c>
    </row>
    <row r="40" spans="1:5" ht="24.75" customHeight="1">
      <c r="A40" s="608" t="s">
        <v>39</v>
      </c>
      <c r="B40" s="608"/>
      <c r="C40" s="609">
        <f>SUM(C9:C39)</f>
        <v>1919743</v>
      </c>
      <c r="D40" s="609">
        <f>SUM(D9:D39)</f>
        <v>420213</v>
      </c>
      <c r="E40" s="609"/>
    </row>
    <row r="41" spans="1:5" ht="24.75" customHeight="1">
      <c r="C41" s="566"/>
    </row>
    <row r="42" spans="1:5" s="513" customFormat="1" ht="57" customHeight="1">
      <c r="A42" s="711" t="s">
        <v>672</v>
      </c>
      <c r="B42" s="712"/>
      <c r="C42" s="712"/>
      <c r="D42" s="712"/>
      <c r="E42" s="712"/>
    </row>
    <row r="43" spans="1:5" s="513" customFormat="1" ht="6.75" customHeight="1">
      <c r="A43" s="610"/>
      <c r="B43" s="610"/>
      <c r="C43" s="603"/>
      <c r="D43" s="603"/>
      <c r="E43" s="610"/>
    </row>
    <row r="44" spans="1:5" s="513" customFormat="1" ht="24.75" customHeight="1">
      <c r="A44" s="606" t="s">
        <v>528</v>
      </c>
      <c r="B44" s="606" t="s">
        <v>529</v>
      </c>
      <c r="C44" s="606" t="s">
        <v>563</v>
      </c>
      <c r="D44" s="606" t="s">
        <v>530</v>
      </c>
      <c r="E44" s="606" t="s">
        <v>531</v>
      </c>
    </row>
    <row r="45" spans="1:5" ht="24.75" customHeight="1">
      <c r="A45" s="598">
        <v>44120</v>
      </c>
      <c r="B45" s="625" t="s">
        <v>687</v>
      </c>
      <c r="C45" s="616">
        <v>26050000</v>
      </c>
      <c r="D45" s="616">
        <v>0</v>
      </c>
      <c r="E45" s="616">
        <v>26050000</v>
      </c>
    </row>
    <row r="46" spans="1:5" ht="24.75" customHeight="1">
      <c r="A46" s="598">
        <v>44125</v>
      </c>
      <c r="B46" s="624" t="s">
        <v>674</v>
      </c>
      <c r="C46" s="616">
        <v>0</v>
      </c>
      <c r="D46" s="616">
        <v>25400000</v>
      </c>
      <c r="E46" s="620">
        <f>SUM(E45-D46)</f>
        <v>650000</v>
      </c>
    </row>
    <row r="47" spans="1:5" ht="24.75" customHeight="1">
      <c r="A47" s="598">
        <v>44125</v>
      </c>
      <c r="B47" s="624" t="s">
        <v>688</v>
      </c>
      <c r="C47" s="616">
        <v>0</v>
      </c>
      <c r="D47" s="616">
        <v>137160</v>
      </c>
      <c r="E47" s="620">
        <f>SUM(E46-D47)</f>
        <v>512840</v>
      </c>
    </row>
    <row r="48" spans="1:5" ht="24.75" customHeight="1">
      <c r="A48" s="598">
        <v>44160</v>
      </c>
      <c r="B48" s="624" t="s">
        <v>675</v>
      </c>
      <c r="C48" s="621"/>
      <c r="D48" s="613">
        <v>510000</v>
      </c>
      <c r="E48" s="622">
        <f>SUM(E47-D48)</f>
        <v>2840</v>
      </c>
    </row>
    <row r="49" spans="1:6" ht="24.75" customHeight="1">
      <c r="A49" s="614">
        <v>44167</v>
      </c>
      <c r="B49" s="626" t="s">
        <v>685</v>
      </c>
      <c r="C49" s="617">
        <v>14000000</v>
      </c>
      <c r="D49" s="621"/>
      <c r="E49" s="622">
        <f>SUM(E48+C49)</f>
        <v>14002840</v>
      </c>
    </row>
    <row r="50" spans="1:6" ht="24.75" customHeight="1">
      <c r="A50" s="615">
        <v>44172</v>
      </c>
      <c r="B50" s="627" t="s">
        <v>673</v>
      </c>
      <c r="C50" s="623"/>
      <c r="D50" s="618">
        <v>14000000</v>
      </c>
      <c r="E50" s="622">
        <f>SUM(E49-D50)</f>
        <v>2840</v>
      </c>
    </row>
    <row r="51" spans="1:6" ht="24.75" customHeight="1">
      <c r="A51" s="614">
        <v>44172</v>
      </c>
      <c r="B51" s="628" t="s">
        <v>686</v>
      </c>
      <c r="C51" s="621"/>
      <c r="D51" s="617">
        <v>2840</v>
      </c>
      <c r="E51" s="622">
        <f>SUM(E50-D51)</f>
        <v>0</v>
      </c>
    </row>
    <row r="52" spans="1:6" ht="24.75" customHeight="1">
      <c r="A52" s="615">
        <v>44185</v>
      </c>
      <c r="B52" s="627" t="s">
        <v>652</v>
      </c>
      <c r="C52" s="619">
        <v>59</v>
      </c>
      <c r="D52" s="621"/>
      <c r="E52" s="622">
        <f>SUM(E51+C52)</f>
        <v>59</v>
      </c>
    </row>
    <row r="53" spans="1:6" ht="24.75" customHeight="1">
      <c r="A53" s="608" t="s">
        <v>39</v>
      </c>
      <c r="B53" s="608"/>
      <c r="C53" s="609">
        <f>SUM(C45:C52)</f>
        <v>40050059</v>
      </c>
      <c r="D53" s="609">
        <f>SUM(D45:D52)</f>
        <v>40050000</v>
      </c>
      <c r="E53" s="609"/>
    </row>
    <row r="54" spans="1:6" ht="24.75" customHeight="1"/>
    <row r="55" spans="1:6" ht="24.75" customHeight="1"/>
    <row r="56" spans="1:6" ht="24.75" customHeight="1"/>
    <row r="57" spans="1:6" ht="24.75" customHeight="1"/>
    <row r="58" spans="1:6" ht="24.75" customHeight="1"/>
    <row r="59" spans="1:6" ht="24.75" customHeight="1"/>
    <row r="60" spans="1:6" ht="24.75" customHeight="1"/>
    <row r="61" spans="1:6" ht="24.75" customHeight="1">
      <c r="F61" s="575"/>
    </row>
    <row r="62" spans="1:6" s="496" customFormat="1" ht="24.75" customHeight="1">
      <c r="A62" s="533"/>
      <c r="B62" s="533"/>
      <c r="C62" s="565"/>
      <c r="D62" s="565"/>
      <c r="E62" s="533"/>
    </row>
  </sheetData>
  <mergeCells count="9">
    <mergeCell ref="A42:E42"/>
    <mergeCell ref="A6:E6"/>
    <mergeCell ref="A1:E1"/>
    <mergeCell ref="B2:C2"/>
    <mergeCell ref="D2:E2"/>
    <mergeCell ref="B3:C3"/>
    <mergeCell ref="D3:E3"/>
    <mergeCell ref="B4:C4"/>
    <mergeCell ref="D4:E4"/>
  </mergeCells>
  <phoneticPr fontId="68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orientation="portrait" r:id="rId1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7</vt:i4>
      </vt:variant>
    </vt:vector>
  </HeadingPairs>
  <TitlesOfParts>
    <vt:vector size="15" baseType="lpstr">
      <vt:lpstr>세입</vt:lpstr>
      <vt:lpstr>세출 </vt:lpstr>
      <vt:lpstr>예산증감사유</vt:lpstr>
      <vt:lpstr>1후원금수입</vt:lpstr>
      <vt:lpstr>2.후원금품수입명세서</vt:lpstr>
      <vt:lpstr>3.후원금사용명세서</vt:lpstr>
      <vt:lpstr>4.후원품사용명세서</vt:lpstr>
      <vt:lpstr>5.후원금전용계좌</vt:lpstr>
      <vt:lpstr>'1후원금수입'!Print_Area</vt:lpstr>
      <vt:lpstr>'2.후원금품수입명세서'!Print_Area</vt:lpstr>
      <vt:lpstr>'3.후원금사용명세서'!Print_Area</vt:lpstr>
      <vt:lpstr>'4.후원품사용명세서'!Print_Area</vt:lpstr>
      <vt:lpstr>'5.후원금전용계좌'!Print_Area</vt:lpstr>
      <vt:lpstr>세입!Print_Area</vt:lpstr>
      <vt:lpstr>'세출 '!Print_Area</vt:lpstr>
    </vt:vector>
  </TitlesOfParts>
  <Company>WinXP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USER</cp:lastModifiedBy>
  <cp:lastPrinted>2021-03-18T12:32:26Z</cp:lastPrinted>
  <dcterms:created xsi:type="dcterms:W3CDTF">2012-03-13T05:04:45Z</dcterms:created>
  <dcterms:modified xsi:type="dcterms:W3CDTF">2021-03-25T09:36:42Z</dcterms:modified>
</cp:coreProperties>
</file>